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onica.ghio\Desktop\"/>
    </mc:Choice>
  </mc:AlternateContent>
  <bookViews>
    <workbookView xWindow="-105" yWindow="-105" windowWidth="23250" windowHeight="12450"/>
  </bookViews>
  <sheets>
    <sheet name="PESATURA" sheetId="1" r:id="rId1"/>
  </sheets>
  <definedNames>
    <definedName name="_xlnm._FilterDatabase" localSheetId="0" hidden="1">PESATURA!$A$9:$AF$64</definedName>
    <definedName name="_xlnm.Print_Area" localSheetId="0">PESATURA!$A$1:$W$31</definedName>
    <definedName name="_xlnm.Print_Titles" localSheetId="0">PESATURA!$1:$9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64" i="1" l="1"/>
  <c r="AB64" i="1"/>
  <c r="AA64" i="1"/>
  <c r="Z64" i="1"/>
  <c r="Y64" i="1"/>
  <c r="AE64" i="1" s="1"/>
  <c r="L64" i="1" s="1"/>
  <c r="AC63" i="1"/>
  <c r="AB63" i="1"/>
  <c r="AA63" i="1"/>
  <c r="Z63" i="1"/>
  <c r="Y63" i="1"/>
  <c r="AC62" i="1"/>
  <c r="AB62" i="1"/>
  <c r="AA62" i="1"/>
  <c r="Z62" i="1"/>
  <c r="Y62" i="1"/>
  <c r="AC61" i="1"/>
  <c r="AB61" i="1"/>
  <c r="AA61" i="1"/>
  <c r="Z61" i="1"/>
  <c r="Y61" i="1"/>
  <c r="AC60" i="1"/>
  <c r="AB60" i="1"/>
  <c r="AA60" i="1"/>
  <c r="Z60" i="1"/>
  <c r="Y60" i="1"/>
  <c r="AC59" i="1"/>
  <c r="AB59" i="1"/>
  <c r="AA59" i="1"/>
  <c r="Z59" i="1"/>
  <c r="Y59" i="1"/>
  <c r="AD59" i="1" s="1"/>
  <c r="O59" i="1" s="1"/>
  <c r="R59" i="1" s="1"/>
  <c r="AC58" i="1"/>
  <c r="AB58" i="1"/>
  <c r="AA58" i="1"/>
  <c r="Z58" i="1"/>
  <c r="Y58" i="1"/>
  <c r="AC57" i="1"/>
  <c r="AB57" i="1"/>
  <c r="AA57" i="1"/>
  <c r="Z57" i="1"/>
  <c r="Y57" i="1"/>
  <c r="AC56" i="1"/>
  <c r="AB56" i="1"/>
  <c r="AA56" i="1"/>
  <c r="Z56" i="1"/>
  <c r="Y56" i="1"/>
  <c r="AC55" i="1"/>
  <c r="AB55" i="1"/>
  <c r="AA55" i="1"/>
  <c r="Z55" i="1"/>
  <c r="Y55" i="1"/>
  <c r="AC54" i="1"/>
  <c r="AB54" i="1"/>
  <c r="AA54" i="1"/>
  <c r="Z54" i="1"/>
  <c r="Y54" i="1"/>
  <c r="AC53" i="1"/>
  <c r="AB53" i="1"/>
  <c r="AA53" i="1"/>
  <c r="Z53" i="1"/>
  <c r="Y53" i="1"/>
  <c r="AC52" i="1"/>
  <c r="AB52" i="1"/>
  <c r="AA52" i="1"/>
  <c r="Z52" i="1"/>
  <c r="Y52" i="1"/>
  <c r="AC51" i="1"/>
  <c r="AB51" i="1"/>
  <c r="AA51" i="1"/>
  <c r="Z51" i="1"/>
  <c r="Y51" i="1"/>
  <c r="AC50" i="1"/>
  <c r="AB50" i="1"/>
  <c r="AA50" i="1"/>
  <c r="Z50" i="1"/>
  <c r="Y50" i="1"/>
  <c r="AC49" i="1"/>
  <c r="AB49" i="1"/>
  <c r="AA49" i="1"/>
  <c r="Z49" i="1"/>
  <c r="Y49" i="1"/>
  <c r="AC48" i="1"/>
  <c r="AB48" i="1"/>
  <c r="AA48" i="1"/>
  <c r="Z48" i="1"/>
  <c r="Y48" i="1"/>
  <c r="AC47" i="1"/>
  <c r="AB47" i="1"/>
  <c r="AA47" i="1"/>
  <c r="Z47" i="1"/>
  <c r="Y47" i="1"/>
  <c r="AC46" i="1"/>
  <c r="AB46" i="1"/>
  <c r="AA46" i="1"/>
  <c r="Z46" i="1"/>
  <c r="Y46" i="1"/>
  <c r="AC45" i="1"/>
  <c r="AB45" i="1"/>
  <c r="AA45" i="1"/>
  <c r="Z45" i="1"/>
  <c r="Y45" i="1"/>
  <c r="AC44" i="1"/>
  <c r="AB44" i="1"/>
  <c r="AA44" i="1"/>
  <c r="Z44" i="1"/>
  <c r="Y44" i="1"/>
  <c r="AC43" i="1"/>
  <c r="AB43" i="1"/>
  <c r="AA43" i="1"/>
  <c r="Z43" i="1"/>
  <c r="Y43" i="1"/>
  <c r="AC42" i="1"/>
  <c r="AB42" i="1"/>
  <c r="AA42" i="1"/>
  <c r="Z42" i="1"/>
  <c r="Y42" i="1"/>
  <c r="AC41" i="1"/>
  <c r="AB41" i="1"/>
  <c r="AA41" i="1"/>
  <c r="Z41" i="1"/>
  <c r="Y41" i="1"/>
  <c r="AC40" i="1"/>
  <c r="AB40" i="1"/>
  <c r="AA40" i="1"/>
  <c r="Z40" i="1"/>
  <c r="Y40" i="1"/>
  <c r="AC39" i="1"/>
  <c r="AB39" i="1"/>
  <c r="AA39" i="1"/>
  <c r="Z39" i="1"/>
  <c r="Y39" i="1"/>
  <c r="AC38" i="1"/>
  <c r="AB38" i="1"/>
  <c r="AA38" i="1"/>
  <c r="Z38" i="1"/>
  <c r="Y38" i="1"/>
  <c r="AC37" i="1"/>
  <c r="AB37" i="1"/>
  <c r="AA37" i="1"/>
  <c r="Z37" i="1"/>
  <c r="Y37" i="1"/>
  <c r="AC36" i="1"/>
  <c r="AB36" i="1"/>
  <c r="AA36" i="1"/>
  <c r="Z36" i="1"/>
  <c r="Y36" i="1"/>
  <c r="AC35" i="1"/>
  <c r="AB35" i="1"/>
  <c r="AA35" i="1"/>
  <c r="Z35" i="1"/>
  <c r="Y35" i="1"/>
  <c r="AC34" i="1"/>
  <c r="AB34" i="1"/>
  <c r="AA34" i="1"/>
  <c r="Z34" i="1"/>
  <c r="Y34" i="1"/>
  <c r="AC33" i="1"/>
  <c r="AB33" i="1"/>
  <c r="AA33" i="1"/>
  <c r="Z33" i="1"/>
  <c r="Y33" i="1"/>
  <c r="AC32" i="1"/>
  <c r="AB32" i="1"/>
  <c r="AA32" i="1"/>
  <c r="Z32" i="1"/>
  <c r="Y32" i="1"/>
  <c r="AC31" i="1"/>
  <c r="AB31" i="1"/>
  <c r="AA31" i="1"/>
  <c r="Z31" i="1"/>
  <c r="Y31" i="1"/>
  <c r="AC30" i="1"/>
  <c r="AB30" i="1"/>
  <c r="AA30" i="1"/>
  <c r="Z30" i="1"/>
  <c r="Y30" i="1"/>
  <c r="AC29" i="1"/>
  <c r="AB29" i="1"/>
  <c r="AA29" i="1"/>
  <c r="Z29" i="1"/>
  <c r="Y29" i="1"/>
  <c r="AC28" i="1"/>
  <c r="AB28" i="1"/>
  <c r="AA28" i="1"/>
  <c r="Z28" i="1"/>
  <c r="Y28" i="1"/>
  <c r="AC27" i="1"/>
  <c r="AB27" i="1"/>
  <c r="AA27" i="1"/>
  <c r="Z27" i="1"/>
  <c r="Y27" i="1"/>
  <c r="AC26" i="1"/>
  <c r="AB26" i="1"/>
  <c r="AA26" i="1"/>
  <c r="Z26" i="1"/>
  <c r="Y26" i="1"/>
  <c r="AC25" i="1"/>
  <c r="AB25" i="1"/>
  <c r="AA25" i="1"/>
  <c r="Z25" i="1"/>
  <c r="Y25" i="1"/>
  <c r="AC24" i="1"/>
  <c r="AB24" i="1"/>
  <c r="AA24" i="1"/>
  <c r="Z24" i="1"/>
  <c r="Y24" i="1"/>
  <c r="AC23" i="1"/>
  <c r="AB23" i="1"/>
  <c r="AA23" i="1"/>
  <c r="Z23" i="1"/>
  <c r="Y23" i="1"/>
  <c r="AC22" i="1"/>
  <c r="AB22" i="1"/>
  <c r="AA22" i="1"/>
  <c r="Z22" i="1"/>
  <c r="Y22" i="1"/>
  <c r="AC21" i="1"/>
  <c r="AB21" i="1"/>
  <c r="AA21" i="1"/>
  <c r="Z21" i="1"/>
  <c r="Y21" i="1"/>
  <c r="W21" i="1"/>
  <c r="AC20" i="1"/>
  <c r="AB20" i="1"/>
  <c r="AA20" i="1"/>
  <c r="Z20" i="1"/>
  <c r="Y20" i="1"/>
  <c r="W20" i="1"/>
  <c r="AC19" i="1"/>
  <c r="AB19" i="1"/>
  <c r="AA19" i="1"/>
  <c r="Z19" i="1"/>
  <c r="Y19" i="1"/>
  <c r="AC15" i="1"/>
  <c r="AB15" i="1"/>
  <c r="AA15" i="1"/>
  <c r="Z15" i="1"/>
  <c r="Y15" i="1"/>
  <c r="W15" i="1"/>
  <c r="AC12" i="1"/>
  <c r="AB12" i="1"/>
  <c r="AA12" i="1"/>
  <c r="Z12" i="1"/>
  <c r="Y12" i="1"/>
  <c r="W12" i="1"/>
  <c r="AC10" i="1"/>
  <c r="AB10" i="1"/>
  <c r="AA10" i="1"/>
  <c r="Z10" i="1"/>
  <c r="Y10" i="1"/>
  <c r="V9" i="1"/>
  <c r="T9" i="1"/>
  <c r="N9" i="1"/>
  <c r="I3" i="1" s="1"/>
  <c r="AE63" i="1" l="1"/>
  <c r="L63" i="1" s="1"/>
  <c r="AD64" i="1"/>
  <c r="O64" i="1" s="1"/>
  <c r="R64" i="1" s="1"/>
  <c r="AD44" i="1"/>
  <c r="O44" i="1" s="1"/>
  <c r="R44" i="1" s="1"/>
  <c r="AD25" i="1"/>
  <c r="O25" i="1" s="1"/>
  <c r="R25" i="1" s="1"/>
  <c r="AE52" i="1"/>
  <c r="L52" i="1" s="1"/>
  <c r="AE41" i="1"/>
  <c r="L41" i="1" s="1"/>
  <c r="AD38" i="1"/>
  <c r="O38" i="1" s="1"/>
  <c r="R38" i="1" s="1"/>
  <c r="AE22" i="1"/>
  <c r="L22" i="1" s="1"/>
  <c r="R22" i="1" s="1"/>
  <c r="AE35" i="1"/>
  <c r="L35" i="1" s="1"/>
  <c r="AE56" i="1"/>
  <c r="L56" i="1" s="1"/>
  <c r="AD21" i="1"/>
  <c r="O21" i="1" s="1"/>
  <c r="AE32" i="1"/>
  <c r="L32" i="1" s="1"/>
  <c r="AD53" i="1"/>
  <c r="O53" i="1" s="1"/>
  <c r="R53" i="1" s="1"/>
  <c r="AD12" i="1"/>
  <c r="O12" i="1" s="1"/>
  <c r="AD26" i="1"/>
  <c r="O26" i="1" s="1"/>
  <c r="R26" i="1" s="1"/>
  <c r="AE29" i="1"/>
  <c r="L29" i="1" s="1"/>
  <c r="AE50" i="1"/>
  <c r="L50" i="1" s="1"/>
  <c r="AD23" i="1"/>
  <c r="O23" i="1" s="1"/>
  <c r="R23" i="1" s="1"/>
  <c r="AD24" i="1"/>
  <c r="O24" i="1" s="1"/>
  <c r="R24" i="1" s="1"/>
  <c r="AE47" i="1"/>
  <c r="L47" i="1" s="1"/>
  <c r="AD48" i="1"/>
  <c r="O48" i="1" s="1"/>
  <c r="R48" i="1" s="1"/>
  <c r="AE20" i="1"/>
  <c r="L20" i="1" s="1"/>
  <c r="R20" i="1" s="1"/>
  <c r="AD60" i="1"/>
  <c r="O60" i="1" s="1"/>
  <c r="R60" i="1" s="1"/>
  <c r="AD19" i="1"/>
  <c r="I2" i="1"/>
  <c r="AE15" i="1"/>
  <c r="L15" i="1" s="1"/>
  <c r="R15" i="1" s="1"/>
  <c r="AD29" i="1"/>
  <c r="O29" i="1" s="1"/>
  <c r="R29" i="1" s="1"/>
  <c r="AE61" i="1"/>
  <c r="L61" i="1" s="1"/>
  <c r="AE62" i="1"/>
  <c r="L62" i="1" s="1"/>
  <c r="AE24" i="1"/>
  <c r="L24" i="1" s="1"/>
  <c r="AE26" i="1"/>
  <c r="L26" i="1" s="1"/>
  <c r="AE27" i="1"/>
  <c r="L27" i="1" s="1"/>
  <c r="AD28" i="1"/>
  <c r="O28" i="1" s="1"/>
  <c r="R28" i="1" s="1"/>
  <c r="AD30" i="1"/>
  <c r="O30" i="1" s="1"/>
  <c r="R30" i="1" s="1"/>
  <c r="AD33" i="1"/>
  <c r="O33" i="1" s="1"/>
  <c r="R33" i="1" s="1"/>
  <c r="AD36" i="1"/>
  <c r="O36" i="1" s="1"/>
  <c r="R36" i="1" s="1"/>
  <c r="AE39" i="1"/>
  <c r="L39" i="1" s="1"/>
  <c r="AD40" i="1"/>
  <c r="O40" i="1" s="1"/>
  <c r="R40" i="1" s="1"/>
  <c r="AE42" i="1"/>
  <c r="L42" i="1" s="1"/>
  <c r="AE44" i="1"/>
  <c r="L44" i="1" s="1"/>
  <c r="AD45" i="1"/>
  <c r="O45" i="1" s="1"/>
  <c r="R45" i="1" s="1"/>
  <c r="AE48" i="1"/>
  <c r="L48" i="1" s="1"/>
  <c r="AD51" i="1"/>
  <c r="O51" i="1" s="1"/>
  <c r="R51" i="1" s="1"/>
  <c r="AE53" i="1"/>
  <c r="L53" i="1" s="1"/>
  <c r="AE54" i="1"/>
  <c r="L54" i="1" s="1"/>
  <c r="AD56" i="1"/>
  <c r="O56" i="1" s="1"/>
  <c r="R56" i="1" s="1"/>
  <c r="AE59" i="1"/>
  <c r="L59" i="1" s="1"/>
  <c r="AD62" i="1"/>
  <c r="O62" i="1" s="1"/>
  <c r="R62" i="1" s="1"/>
  <c r="AE12" i="1"/>
  <c r="L12" i="1" s="1"/>
  <c r="R12" i="1" s="1"/>
  <c r="AE19" i="1"/>
  <c r="L19" i="1" s="1"/>
  <c r="J3" i="1"/>
  <c r="AE10" i="1"/>
  <c r="L10" i="1" s="1"/>
  <c r="AE21" i="1"/>
  <c r="L21" i="1" s="1"/>
  <c r="R21" i="1" s="1"/>
  <c r="AE28" i="1"/>
  <c r="L28" i="1" s="1"/>
  <c r="AE30" i="1"/>
  <c r="L30" i="1" s="1"/>
  <c r="AE31" i="1"/>
  <c r="L31" i="1" s="1"/>
  <c r="AE33" i="1"/>
  <c r="L33" i="1" s="1"/>
  <c r="AE34" i="1"/>
  <c r="L34" i="1" s="1"/>
  <c r="AE36" i="1"/>
  <c r="L36" i="1" s="1"/>
  <c r="AD37" i="1"/>
  <c r="O37" i="1" s="1"/>
  <c r="R37" i="1" s="1"/>
  <c r="AE40" i="1"/>
  <c r="L40" i="1" s="1"/>
  <c r="AD43" i="1"/>
  <c r="O43" i="1" s="1"/>
  <c r="R43" i="1" s="1"/>
  <c r="AE45" i="1"/>
  <c r="L45" i="1" s="1"/>
  <c r="AE46" i="1"/>
  <c r="L46" i="1" s="1"/>
  <c r="AD49" i="1"/>
  <c r="O49" i="1" s="1"/>
  <c r="R49" i="1" s="1"/>
  <c r="AE51" i="1"/>
  <c r="L51" i="1" s="1"/>
  <c r="AD54" i="1"/>
  <c r="O54" i="1" s="1"/>
  <c r="R54" i="1" s="1"/>
  <c r="AD57" i="1"/>
  <c r="O57" i="1" s="1"/>
  <c r="R57" i="1" s="1"/>
  <c r="AD15" i="1"/>
  <c r="O15" i="1" s="1"/>
  <c r="AD20" i="1"/>
  <c r="O20" i="1" s="1"/>
  <c r="AD22" i="1"/>
  <c r="O22" i="1" s="1"/>
  <c r="AE25" i="1"/>
  <c r="L25" i="1" s="1"/>
  <c r="AD32" i="1"/>
  <c r="O32" i="1" s="1"/>
  <c r="R32" i="1" s="1"/>
  <c r="AD35" i="1"/>
  <c r="O35" i="1" s="1"/>
  <c r="R35" i="1" s="1"/>
  <c r="AE37" i="1"/>
  <c r="L37" i="1" s="1"/>
  <c r="AE38" i="1"/>
  <c r="L38" i="1" s="1"/>
  <c r="AD41" i="1"/>
  <c r="O41" i="1" s="1"/>
  <c r="R41" i="1" s="1"/>
  <c r="AE43" i="1"/>
  <c r="L43" i="1" s="1"/>
  <c r="AD46" i="1"/>
  <c r="O46" i="1" s="1"/>
  <c r="R46" i="1" s="1"/>
  <c r="AE49" i="1"/>
  <c r="L49" i="1" s="1"/>
  <c r="AE55" i="1"/>
  <c r="L55" i="1" s="1"/>
  <c r="AE58" i="1"/>
  <c r="L58" i="1" s="1"/>
  <c r="AE60" i="1"/>
  <c r="L60" i="1" s="1"/>
  <c r="AD61" i="1"/>
  <c r="O61" i="1" s="1"/>
  <c r="R61" i="1" s="1"/>
  <c r="AE57" i="1"/>
  <c r="L57" i="1" s="1"/>
  <c r="AD27" i="1"/>
  <c r="O27" i="1" s="1"/>
  <c r="R27" i="1" s="1"/>
  <c r="AD34" i="1"/>
  <c r="O34" i="1" s="1"/>
  <c r="R34" i="1" s="1"/>
  <c r="AD42" i="1"/>
  <c r="O42" i="1" s="1"/>
  <c r="R42" i="1" s="1"/>
  <c r="AD50" i="1"/>
  <c r="O50" i="1" s="1"/>
  <c r="R50" i="1" s="1"/>
  <c r="AD58" i="1"/>
  <c r="O58" i="1" s="1"/>
  <c r="R58" i="1" s="1"/>
  <c r="AD31" i="1"/>
  <c r="O31" i="1" s="1"/>
  <c r="R31" i="1" s="1"/>
  <c r="AD10" i="1"/>
  <c r="AE23" i="1"/>
  <c r="L23" i="1" s="1"/>
  <c r="AD39" i="1"/>
  <c r="O39" i="1" s="1"/>
  <c r="R39" i="1" s="1"/>
  <c r="AD47" i="1"/>
  <c r="O47" i="1" s="1"/>
  <c r="R47" i="1" s="1"/>
  <c r="AD55" i="1"/>
  <c r="O55" i="1" s="1"/>
  <c r="R55" i="1" s="1"/>
  <c r="AD63" i="1"/>
  <c r="O63" i="1" s="1"/>
  <c r="R63" i="1" s="1"/>
  <c r="AD52" i="1"/>
  <c r="O52" i="1" s="1"/>
  <c r="R52" i="1" s="1"/>
  <c r="L65" i="1" l="1"/>
  <c r="R9" i="1"/>
  <c r="L9" i="1"/>
  <c r="AF23" i="1" s="1"/>
  <c r="M23" i="1" s="1"/>
  <c r="O9" i="1"/>
  <c r="F34" i="1" l="1"/>
  <c r="AF57" i="1"/>
  <c r="H3" i="1"/>
  <c r="J2" i="1"/>
  <c r="H2" i="1"/>
  <c r="M4" i="1"/>
  <c r="M5" i="1"/>
  <c r="AF40" i="1"/>
  <c r="AF64" i="1"/>
  <c r="AF41" i="1"/>
  <c r="AF54" i="1"/>
  <c r="AF36" i="1"/>
  <c r="AF38" i="1"/>
  <c r="AF61" i="1"/>
  <c r="AF63" i="1"/>
  <c r="AF49" i="1"/>
  <c r="AF15" i="1"/>
  <c r="M15" i="1" s="1"/>
  <c r="AF26" i="1"/>
  <c r="M26" i="1" s="1"/>
  <c r="AF60" i="1"/>
  <c r="AF20" i="1"/>
  <c r="M20" i="1" s="1"/>
  <c r="AF46" i="1"/>
  <c r="AF62" i="1"/>
  <c r="AF52" i="1"/>
  <c r="AF59" i="1"/>
  <c r="AF45" i="1"/>
  <c r="AF43" i="1"/>
  <c r="AF51" i="1"/>
  <c r="AF47" i="1"/>
  <c r="AF24" i="1"/>
  <c r="M24" i="1" s="1"/>
  <c r="AF29" i="1"/>
  <c r="M29" i="1" s="1"/>
  <c r="AF44" i="1"/>
  <c r="AF56" i="1"/>
  <c r="AF25" i="1"/>
  <c r="M25" i="1" s="1"/>
  <c r="AF27" i="1"/>
  <c r="M27" i="1" s="1"/>
  <c r="AF21" i="1"/>
  <c r="M21" i="1" s="1"/>
  <c r="AF50" i="1"/>
  <c r="AF31" i="1"/>
  <c r="M31" i="1" s="1"/>
  <c r="AF55" i="1"/>
  <c r="AF32" i="1"/>
  <c r="AF30" i="1"/>
  <c r="M30" i="1" s="1"/>
  <c r="AF12" i="1"/>
  <c r="M12" i="1" s="1"/>
  <c r="AF34" i="1"/>
  <c r="AF48" i="1"/>
  <c r="AF53" i="1"/>
  <c r="AF28" i="1"/>
  <c r="M28" i="1" s="1"/>
  <c r="AF37" i="1"/>
  <c r="AF22" i="1"/>
  <c r="M22" i="1" s="1"/>
  <c r="AF39" i="1"/>
  <c r="AF42" i="1"/>
  <c r="AF58" i="1"/>
  <c r="AF35" i="1"/>
  <c r="AF33" i="1"/>
  <c r="AF65" i="1"/>
  <c r="M66" i="1" l="1"/>
  <c r="M9" i="1"/>
  <c r="P57" i="1"/>
  <c r="W57" i="1" s="1"/>
  <c r="P49" i="1"/>
  <c r="W49" i="1" s="1"/>
  <c r="P41" i="1"/>
  <c r="W41" i="1" s="1"/>
  <c r="P60" i="1"/>
  <c r="W60" i="1" s="1"/>
  <c r="P52" i="1"/>
  <c r="W52" i="1" s="1"/>
  <c r="P44" i="1"/>
  <c r="W44" i="1" s="1"/>
  <c r="P36" i="1"/>
  <c r="W36" i="1" s="1"/>
  <c r="P33" i="1"/>
  <c r="W33" i="1" s="1"/>
  <c r="P30" i="1"/>
  <c r="W30" i="1" s="1"/>
  <c r="P26" i="1"/>
  <c r="W26" i="1" s="1"/>
  <c r="P22" i="1"/>
  <c r="P27" i="1"/>
  <c r="W27" i="1" s="1"/>
  <c r="P48" i="1"/>
  <c r="W48" i="1" s="1"/>
  <c r="P63" i="1"/>
  <c r="W63" i="1" s="1"/>
  <c r="P55" i="1"/>
  <c r="W55" i="1" s="1"/>
  <c r="P47" i="1"/>
  <c r="W47" i="1" s="1"/>
  <c r="P39" i="1"/>
  <c r="W39" i="1" s="1"/>
  <c r="P23" i="1"/>
  <c r="W23" i="1" s="1"/>
  <c r="P56" i="1"/>
  <c r="W56" i="1" s="1"/>
  <c r="P40" i="1"/>
  <c r="W40" i="1" s="1"/>
  <c r="P28" i="1"/>
  <c r="W28" i="1" s="1"/>
  <c r="P24" i="1"/>
  <c r="W24" i="1" s="1"/>
  <c r="P58" i="1"/>
  <c r="W58" i="1" s="1"/>
  <c r="P50" i="1"/>
  <c r="W50" i="1" s="1"/>
  <c r="P42" i="1"/>
  <c r="W42" i="1" s="1"/>
  <c r="P34" i="1"/>
  <c r="W34" i="1" s="1"/>
  <c r="P31" i="1"/>
  <c r="W31" i="1" s="1"/>
  <c r="P61" i="1"/>
  <c r="W61" i="1" s="1"/>
  <c r="P53" i="1"/>
  <c r="W53" i="1" s="1"/>
  <c r="P45" i="1"/>
  <c r="W45" i="1" s="1"/>
  <c r="P37" i="1"/>
  <c r="W37" i="1" s="1"/>
  <c r="P64" i="1"/>
  <c r="W64" i="1" s="1"/>
  <c r="P25" i="1"/>
  <c r="W25" i="1" s="1"/>
  <c r="P59" i="1"/>
  <c r="W59" i="1" s="1"/>
  <c r="P51" i="1"/>
  <c r="W51" i="1" s="1"/>
  <c r="P43" i="1"/>
  <c r="W43" i="1" s="1"/>
  <c r="P35" i="1"/>
  <c r="W35" i="1" s="1"/>
  <c r="P32" i="1"/>
  <c r="W32" i="1" s="1"/>
  <c r="P62" i="1"/>
  <c r="W62" i="1" s="1"/>
  <c r="P54" i="1"/>
  <c r="W54" i="1" s="1"/>
  <c r="P46" i="1"/>
  <c r="W46" i="1" s="1"/>
  <c r="P38" i="1"/>
  <c r="W38" i="1" s="1"/>
  <c r="P29" i="1"/>
  <c r="W29" i="1" s="1"/>
  <c r="W22" i="1" l="1"/>
  <c r="W9" i="1" s="1"/>
  <c r="P9" i="1"/>
</calcChain>
</file>

<file path=xl/comments1.xml><?xml version="1.0" encoding="utf-8"?>
<comments xmlns="http://schemas.openxmlformats.org/spreadsheetml/2006/main">
  <authors>
    <author>alfiero</author>
    <author>CALLONI G.LUCA</author>
    <author xml:space="preserve"> Passerini</author>
    <author xml:space="preserve"> </author>
    <author>Quaranta Simona</author>
    <author>PaElda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 xml:space="preserve">◦ Obiettivi Strategici: </t>
        </r>
        <r>
          <rPr>
            <sz val="9"/>
            <color indexed="81"/>
            <rFont val="Tahoma"/>
            <family val="2"/>
          </rPr>
          <t xml:space="preserve">ricondotti alla programmazione dell’Ente, utili per la valutazione della performance di Ente, organizzativa e individuale 
</t>
        </r>
        <r>
          <rPr>
            <b/>
            <sz val="9"/>
            <color indexed="81"/>
            <rFont val="Tahoma"/>
            <family val="2"/>
          </rPr>
          <t xml:space="preserve">◦ Obiettivi di Processo: </t>
        </r>
        <r>
          <rPr>
            <sz val="9"/>
            <color indexed="81"/>
            <rFont val="Tahoma"/>
            <family val="2"/>
          </rPr>
          <t xml:space="preserve">rappresentano l’attività istituzionale dell’Ente, volta al miglioramento dell’efficienza e all’incremento della soddisfazione dell’utenza, utili per la valutazione della performance di Ente, organizzativa e individuale. 
</t>
        </r>
        <r>
          <rPr>
            <b/>
            <sz val="9"/>
            <color indexed="81"/>
            <rFont val="Tahoma"/>
            <family val="2"/>
          </rPr>
          <t xml:space="preserve">◦ Obiettivi di Sviluppo: </t>
        </r>
        <r>
          <rPr>
            <sz val="9"/>
            <color indexed="81"/>
            <rFont val="Tahoma"/>
            <family val="2"/>
          </rPr>
          <t xml:space="preserve">contribuiscono alla performance dell’Ente, ma non concorrono alla performance individuale, in quanto l’incentivazione collegata è normata dalla legge (es. 109/1994 Ss.mm.ii.).
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importanza per la politica</t>
        </r>
        <r>
          <rPr>
            <sz val="9"/>
            <color indexed="81"/>
            <rFont val="Tahoma"/>
            <family val="2"/>
          </rPr>
          <t xml:space="preserve">
a cura di Sindaco/Giunta</t>
        </r>
      </text>
    </comment>
    <comment ref="I8" authorId="0" shapeId="0">
      <text>
        <r>
          <rPr>
            <b/>
            <sz val="9"/>
            <color indexed="81"/>
            <rFont val="Tahoma"/>
            <family val="2"/>
          </rPr>
          <t>interfunzionalità/grado di realizzabilità</t>
        </r>
        <r>
          <rPr>
            <sz val="9"/>
            <color indexed="81"/>
            <rFont val="Tahoma"/>
            <family val="2"/>
          </rPr>
          <t xml:space="preserve">
a cura del Dirigente o della P.O. responsabile</t>
        </r>
      </text>
    </comment>
    <comment ref="J8" authorId="0" shapeId="0">
      <text>
        <r>
          <rPr>
            <b/>
            <sz val="9"/>
            <color indexed="81"/>
            <rFont val="Tahoma"/>
            <family val="2"/>
          </rPr>
          <t xml:space="preserve">miglioramento per gli stakeholder 
</t>
        </r>
        <r>
          <rPr>
            <sz val="9"/>
            <color indexed="81"/>
            <rFont val="Tahoma"/>
            <family val="2"/>
          </rPr>
          <t>a cura dell'OIV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8" authorId="0" shapeId="0">
      <text>
        <r>
          <rPr>
            <b/>
            <sz val="9"/>
            <color indexed="81"/>
            <rFont val="Tahoma"/>
            <family val="2"/>
          </rPr>
          <t>efficienza economica</t>
        </r>
        <r>
          <rPr>
            <sz val="9"/>
            <color indexed="81"/>
            <rFont val="Tahoma"/>
            <family val="2"/>
          </rPr>
          <t xml:space="preserve">
a cura dell'OIV</t>
        </r>
      </text>
    </comment>
    <comment ref="L8" authorId="1" shapeId="0">
      <text>
        <r>
          <rPr>
            <sz val="10"/>
            <color indexed="81"/>
            <rFont val="Arial"/>
            <family val="2"/>
          </rPr>
          <t>INDICA IL VALORE DEL PESO DELL'OBIETTIVO PER LA VALUTAZIONE DEL DIRIGENTE E DELLA P.O.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8" authorId="2" shapeId="0">
      <text>
        <r>
          <rPr>
            <sz val="8"/>
            <color indexed="81"/>
            <rFont val="Tahoma"/>
            <family val="2"/>
          </rPr>
          <t>Indica la % del peso obiettivo sul peso complessivo degli obiettivi.</t>
        </r>
      </text>
    </comment>
    <comment ref="N8" authorId="3" shapeId="0">
      <text>
        <r>
          <rPr>
            <sz val="10"/>
            <color indexed="81"/>
            <rFont val="Arial"/>
            <family val="2"/>
          </rPr>
          <t>Fattore di ponderazione costituito dalla somma del tempo lavoro dedicato da ciascuna unità operativa all’obiettivo.Si tenga presente che la somma del tempo lavoro che ciascun dipendente dedica ai processi e agli obiettivi in cui è coinvolto deve essere pari al 100% delle ore annue di lavoro</t>
        </r>
      </text>
    </comment>
    <comment ref="O8" authorId="1" shapeId="0">
      <text>
        <r>
          <rPr>
            <sz val="10"/>
            <color indexed="81"/>
            <rFont val="Arial"/>
            <family val="2"/>
          </rPr>
          <t>INDICA IL VALORE DEL PESO DELL'OBIETTIVO IN PUNTI PER LA RIPARTIZIONE DEL BUDGET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8" authorId="1" shapeId="0">
      <text>
        <r>
          <rPr>
            <sz val="10"/>
            <color indexed="81"/>
            <rFont val="Arial"/>
            <family val="2"/>
          </rPr>
          <t>INDICA IL VALORE ECONOMICO DELL'OBIETTIVO.
E' UNA PARTE DEL BUDGET SUDDIVISO IN BASE AL PESO PUNTO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S8" authorId="4" shapeId="0">
      <text>
        <r>
          <rPr>
            <sz val="10"/>
            <color indexed="81"/>
            <rFont val="Arial"/>
            <family val="2"/>
          </rPr>
          <t xml:space="preserve">INDICARE LA PERCENTUALE DI RAGGIUNGIMENTO DELL'OBIETTIVO DAL PUNTO DI VISTA QUALITATIVO.
</t>
        </r>
        <r>
          <rPr>
            <sz val="10"/>
            <color indexed="10"/>
            <rFont val="Arial"/>
            <family val="2"/>
          </rPr>
          <t>INSERIRE I VALORI  0-25-50-75-100</t>
        </r>
      </text>
    </comment>
    <comment ref="U8" authorId="5" shapeId="0">
      <text>
        <r>
          <rPr>
            <sz val="10"/>
            <color indexed="81"/>
            <rFont val="Arial"/>
            <family val="2"/>
          </rPr>
          <t xml:space="preserve">INDICARE LA PERCENTUALE DI RAGGIUNGIMENTO DELL'OBIETTIVO DAL PUNTO DI VISTA QUALITATIVO.
</t>
        </r>
        <r>
          <rPr>
            <sz val="10"/>
            <color indexed="10"/>
            <rFont val="Arial"/>
            <family val="2"/>
          </rPr>
          <t>INSERIRE I VALORI  0-25-50-75-100</t>
        </r>
      </text>
    </comment>
  </commentList>
</comments>
</file>

<file path=xl/sharedStrings.xml><?xml version="1.0" encoding="utf-8"?>
<sst xmlns="http://schemas.openxmlformats.org/spreadsheetml/2006/main" count="158" uniqueCount="79">
  <si>
    <t>Budget</t>
  </si>
  <si>
    <t>Valore Punto</t>
  </si>
  <si>
    <t>Raggiungimento Obiettivi</t>
  </si>
  <si>
    <t>Raggiungimento Qualitativo</t>
  </si>
  <si>
    <t>Raggiungimento Temporale</t>
  </si>
  <si>
    <t>campi a cura del responsabile</t>
  </si>
  <si>
    <t>campi a cura del NV</t>
  </si>
  <si>
    <t>DIRIGENTE</t>
  </si>
  <si>
    <t>RESPONSABILE</t>
  </si>
  <si>
    <t>numero</t>
  </si>
  <si>
    <t>DESCRIZIONE OBIETTIVO</t>
  </si>
  <si>
    <t>TIPO</t>
  </si>
  <si>
    <t>RISULTATO ATTESO</t>
  </si>
  <si>
    <t>PERSONALE COINVOLTO</t>
  </si>
  <si>
    <t>IMPORTANZA</t>
  </si>
  <si>
    <t>COMPLESSITA'</t>
  </si>
  <si>
    <t>IMPATTO INTERNO  
     O ESTERNO</t>
  </si>
  <si>
    <t>ECONOMICITA'</t>
  </si>
  <si>
    <t xml:space="preserve">PESO DELL'OBIETTIVO </t>
  </si>
  <si>
    <t>INDICE DI COMPLESSITA'</t>
  </si>
  <si>
    <t>UNITA' 
OPERATIVE 
COINVOLTE</t>
  </si>
  <si>
    <t>PESO PUNTO</t>
  </si>
  <si>
    <t>valore premio per obj</t>
  </si>
  <si>
    <t>GRADO DI RAGGIUNGIMENTO  DELL'OBIETTIVO</t>
  </si>
  <si>
    <t>PUNTEGGIO OTTENUTO</t>
  </si>
  <si>
    <t>GRADO DI RAGGIUNGIMENTO QUANLITATIVO DELL'OBIETTIVO</t>
  </si>
  <si>
    <t>GRADO DI RAGGIUNGIMENTO TEMPORALE DELL'OBIETTIVO</t>
  </si>
  <si>
    <t>produttività erogabile</t>
  </si>
  <si>
    <t>RISULTATI</t>
  </si>
  <si>
    <t>VALORE ATTESO</t>
  </si>
  <si>
    <t>INDICE COMPLESSITA'</t>
  </si>
  <si>
    <t>XXX</t>
  </si>
  <si>
    <t>%</t>
  </si>
  <si>
    <t>GRADO DI RAGGIUNGIMENTO COMPLESSIVO</t>
  </si>
  <si>
    <t>AGGIORNAMENTO DELL'AREA "VIVERE IL COMUNE - SHOPPING AZIENDE "</t>
  </si>
  <si>
    <t xml:space="preserve">AGGIORNAMENTO SEZIONE "SHOPPING AZIENDE" DEL SITO </t>
  </si>
  <si>
    <t>PIAO</t>
  </si>
  <si>
    <t xml:space="preserve">GESTIONE CEDOLE LIBRARIE PER SCUOLE </t>
  </si>
  <si>
    <t>ISCRIZIONI ANAGRAFICHE E TRASCRIZIONE ATTI DI STATO CIVILE</t>
  </si>
  <si>
    <t>REGOLAMENTO INDIGENTI</t>
  </si>
  <si>
    <t xml:space="preserve">PAGOPA </t>
  </si>
  <si>
    <t>DAL 01/05/2023 INVIO COMUNICAZIONE DI ATTIVAZIONE SERVIZIO TARI AI CONTRIBUENTI, AI SENSI ARTT. 7-8 DELLA DELIBERA ARERA N. 15 DEL 18/01/2022 TQR RIF</t>
  </si>
  <si>
    <t xml:space="preserve"> - PREDISPOSIZIONE COMUNICAZIONE ENTRO IL 30.04.2023
 - DAL 01.05.2023 INVIO DELLA COMUNICAZIONE AI CONTRIBUENTE, ENTRO 20 GIORNI DALLA PRESENTAZIONE DELLA DENUNCIA TARI</t>
  </si>
  <si>
    <t>INFORMATIZZAZIONE SUL PROGRAMMA DI CONTABILITA' "GIOVE" DELLA LIBERATORIA SCARICATA DAL PORTALE AGENZIA ENTRATE RISCOSSIONI, AI SENSI DELL'ART. 48-BIS D.P.R. 602/73</t>
  </si>
  <si>
    <t xml:space="preserve">ESTRAZIONE DAL PROTOCOLLO DEL COMUNE DI TUTTE LE LIBERATORIE SCARICATE NEL CORSO DELL'ANNO. CARICAMENTO SUL PROGRAMMA DI CONTABILITA' DELLA LIBERATORIA NELLA SEZIONE "DOCUMENTI DEI CREDITORI"     </t>
  </si>
  <si>
    <t>RESPONSABILE AREA FINANZIARIA- TRIBUTI RAG. REVELLINO ROBERTO</t>
  </si>
  <si>
    <t xml:space="preserve">CREAZIONE FASCICOLI INFORMATIZZATI PERSONALE DIPENDENTI IN SERVIZIO </t>
  </si>
  <si>
    <t xml:space="preserve">OBIETTIVO SU BIENNIO 2022-2023 CON UN MINIMO DI 8 NEL RISPETTIVO ANNO - </t>
  </si>
  <si>
    <t>RESPONSABILE AREA VIGILANZA/COMMERCIO - MARZOTTO Marco</t>
  </si>
  <si>
    <t>LA SQUADRA OPERAI SI OCCUPERA' SETTIMANALMENTE DEL RECUPERO DEI RIFIUTI ABBANDONATI FUORI DAGLI ECOPUNTI E DEL SUCCESSIVO CONFERIMENTO IN DISCARICA</t>
  </si>
  <si>
    <t>A CADENZA SETTIMANALE E FINO AL 31/12/2023</t>
  </si>
  <si>
    <t>VERIFICA DELLO STATO DEGLI ASFALTI DELLE STRADE COMUNALI, CON CONSEGUENTE STESURA DI RELAZIONE TECNICA PER INDIVIDUAZIONE DEI TRATTI AMMAOLRATI E ASSEGNAZIONE PRIORITA'</t>
  </si>
  <si>
    <t xml:space="preserve">RELAZIONE ENTRO IL 30/06/2023 PER EVENTUALE ATTIVAZIONE PROCEDURE INERENTI </t>
  </si>
  <si>
    <t>ATTIVITA' DI SUPPORTO AI PROFESSIONISTI INCARICATI E RELATIVA ATTIVITA' AMMINISTRATIVA</t>
  </si>
  <si>
    <t xml:space="preserve">COSTANTE E FINO AL 31/12/2023 </t>
  </si>
  <si>
    <t>RESPONSABILE AREA SERVIZI TECNICI - ROMINA BRUNO FRANCO</t>
  </si>
  <si>
    <t>AGGIORNAMENTO ANNUALE E COSTANTE</t>
  </si>
  <si>
    <t>OBIETTIVO ANNUALE: Implementazione della trasparenza</t>
  </si>
  <si>
    <t>SEGRETARIO COMUNALE</t>
  </si>
  <si>
    <t>STESURA DETERMINAZIONI AREA AFFARI GENERALI - SEGRETERIA</t>
  </si>
  <si>
    <t>STESURA N. 20 DETERMINAZIONI AREA AFFARI GENERALI - SEGRETERIA</t>
  </si>
  <si>
    <t>PREDISPOSIZIONE DOCUMENTO PER L'APPROVAZIONE IN GIUNTA ENTRO 31/3/2023</t>
  </si>
  <si>
    <t>AFFIDAMENTO INCARICO FORNITURA LIBRI DI TESTO SCUOLA PRIMARIA ENTRO IL 30/06/2023 ED ENTRO INIZIO ANNO SCOLASTICO FORNITURA LIBRI ALLE SCUOLE</t>
  </si>
  <si>
    <t>REDAZIONE CONTRATTI</t>
  </si>
  <si>
    <t>PREDISPOSIZIONE DELLA BOZZA DI CONTRATTO DA STIPULARE IN FORMA PUBBLICO AMMINISTRATIVA ENTRO 20 GIORNI DAL RICEVIMENTO DELLA DOCUMENTAZIONE PER CONTRATTI DI IMPORTO SUPERIORE A 40MILA EURO</t>
  </si>
  <si>
    <t>MIGLIORARE E VELOCIZZARE IL COORDINAMENTO TRA I CONSOLATI E IL COMUNE PROCEDENDO ALLA TRASCRIZIONE DEGLI ATTI DI STATO CIVILE INVIATI DALLE SEDI CONSOLARI NEL 2022, RELATIVAMENTE AI CITTADINI ITALIANI RESIDENTI ALL'ESTERO, ENTRO IL 30/9/2023</t>
  </si>
  <si>
    <t>PRATICHE DI RICONOSCIMENTO DEL 5 PER MILLE A SUPPORTO DI FAMIGLIE IN DISAGIO ECONOMICO: REDAZIONE DI UN REGOLAMENTO PER EROGAZIONE DI CONTRIBUTI A FAMIGLIE IN DIFFICOLTÀ ECONOMICHE ENTRO 15/4/2023</t>
  </si>
  <si>
    <t>PAGAMENTI CON PAGOPA - INVOGLIARE LA GENTE (ALMENO 50%) AD EFFETTUARE PAGAMENTI DELLA CIE IN MODALITÀ ELETTRONICA</t>
  </si>
  <si>
    <t>CONTROLLO A CAMPIONAMENTO DELL'UTILIZZO DEI COMPOSTER DA PARTE DEGLI ISCRITTI ALL'ALBO DEI COMPOSTATORI IN MISURA NON INFERIORE AL 10%</t>
  </si>
  <si>
    <t>ENTRO DICEMBRE 2023: RENDICONTAZIONE DELL'ATTIVITÀ DI CONTROLLO E RELAZIONARNE L'EVENTUALE MANCATO UTILIZZO</t>
  </si>
  <si>
    <t>CONSTATATA LA SCARSA ADESIONE IN SEGUITO ALL'APPROVAZIONE DEL REGOLAMENTO SUI PASSI CARRABILI (DELIBERA C.C. N. 2/2002) EFFETTUAZIONE DI CONTROLLI, DIRETTAMENTE IN LOCO, DEGLI ACCESSI CARRAI SU AREA PUBBLICA PRESENTI SUL TERRITORIO COMUNALE E QUALORA NON REGOLARMENTE AUTORIZZATI INFORMARNE L'UTENZA E SEGUIRNE L'ITER PROCEDURALE SINO AL RILASCIO DELL'AUTORIZZAZIONE</t>
  </si>
  <si>
    <t>ENTRO DICEMBRE 2023: RENDICONTAZIONE DELL'ATTIVITÀ DI CONTROLLO E AUTORIZZAZIONI RILASCIATE IN SEGUITO A SOLLECITO</t>
  </si>
  <si>
    <t>TUTTI GLI UFFICI</t>
  </si>
  <si>
    <t xml:space="preserve">1 AGGIORNAMENTO SUI RISCHI CORRUTTIVI PER TUTTI GLI UFFICI: FREQUENZA CERTIFICATA DI ALMENO UNA GIORNATA FORMATIVA PER TUTTI GLI UFFICI NEL CORSO DEL 2023 </t>
  </si>
  <si>
    <t xml:space="preserve">1) AGGIORNARE LE INFORMAZIONI RELATIVE ALLA SEZIONE AMMINISTRAZIONE TRASPARENTE RELATIVE AL SETTORE DI COMPETENZA;
2) VERIFICA ED AGGIORNAMENTO DEI DATI DI AMMINISTRAZIONE TRASPARENTE RIFERITA IN PARTICOLARE AI CAMPI DI COMPETENZA RIENTRANTI ALL'INTERNO DELLE RILEVAZIONI ANNUALI ANAC.
3) PARTECIPAZIONE A CORSI DI FORMAZIONE PER GESTIONE DOCUMENTI DIGITALI (ALMENO 1 NEL CORSO DEL 2023)
</t>
  </si>
  <si>
    <t>OBIETTIVO ANNUALE: IMPLEMENTAZIONE DELLA TRASPARENZA</t>
  </si>
  <si>
    <t>A</t>
  </si>
  <si>
    <t>M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</si>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</sst>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&quot;€&quot;\ * #,##0.00_-;\-&quot;€&quot;\ * #,##0.00_-;_-&quot;€&quot;\ * &quot;-&quot;??_-;_-@_-"/>
    <numFmt numFmtId="165" formatCode="_-[$€]\ * #,##0.00_-;\-[$€]\ * #,##0.00_-;_-[$€]\ * &quot;-&quot;??_-;_-@_-"/>
    <numFmt numFmtId="166" formatCode="&quot;€&quot;\ #,##0;[Red]\-&quot;€&quot;\ #,##0"/>
    <numFmt numFmtId="167" formatCode="#,##0;#,##0"/>
  </numFmts>
  <fonts count="36" x14ac:knownFonts="1">
    <font>
      <sz val="10"/>
      <name val="Arial"/>
    </font>
    <font>
      <sz val="10"/>
      <name val="Arial"/>
    </font>
    <font>
      <sz val="11"/>
      <name val="Tahoma"/>
      <family val="2"/>
    </font>
    <font>
      <b/>
      <sz val="11"/>
      <name val="Tahoma"/>
      <family val="2"/>
    </font>
    <font>
      <sz val="11"/>
      <name val="Arial"/>
      <family val="2"/>
    </font>
    <font>
      <sz val="8"/>
      <name val="Tahoma"/>
      <family val="2"/>
    </font>
    <font>
      <sz val="10"/>
      <name val="Tahoma"/>
      <family val="2"/>
    </font>
    <font>
      <b/>
      <sz val="14"/>
      <name val="Tahoma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name val="Tahoma"/>
      <family val="2"/>
    </font>
    <font>
      <b/>
      <sz val="10"/>
      <color indexed="10"/>
      <name val="Tahoma"/>
      <family val="2"/>
    </font>
    <font>
      <b/>
      <sz val="10"/>
      <color indexed="12"/>
      <name val="Tahoma"/>
      <family val="2"/>
    </font>
    <font>
      <b/>
      <sz val="9"/>
      <name val="Tahoma"/>
      <family val="2"/>
    </font>
    <font>
      <b/>
      <sz val="9"/>
      <name val="Arial"/>
      <family val="2"/>
    </font>
    <font>
      <b/>
      <vertAlign val="subscript"/>
      <sz val="10"/>
      <name val="Tahoma"/>
      <family val="2"/>
    </font>
    <font>
      <sz val="8"/>
      <color indexed="13"/>
      <name val="Tahoma"/>
      <family val="2"/>
    </font>
    <font>
      <sz val="10"/>
      <color indexed="13"/>
      <name val="Tahoma"/>
      <family val="2"/>
    </font>
    <font>
      <sz val="8"/>
      <name val="Arial"/>
      <family val="2"/>
    </font>
    <font>
      <b/>
      <sz val="8"/>
      <name val="Tahoma"/>
      <family val="2"/>
    </font>
    <font>
      <sz val="9"/>
      <name val="Tahoma"/>
      <family val="2"/>
    </font>
    <font>
      <b/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indexed="81"/>
      <name val="Arial"/>
      <family val="2"/>
    </font>
    <font>
      <sz val="8"/>
      <color indexed="81"/>
      <name val="Tahoma"/>
      <family val="2"/>
    </font>
    <font>
      <sz val="10"/>
      <color indexed="10"/>
      <name val="Arial"/>
      <family val="2"/>
    </font>
    <font>
      <sz val="10"/>
      <color rgb="FF000000"/>
      <name val="Times New Roman"/>
      <family val="1"/>
    </font>
    <font>
      <b/>
      <sz val="9"/>
      <color rgb="FF000000"/>
      <name val="Arial"/>
      <family val="2"/>
    </font>
    <font>
      <sz val="10"/>
      <color theme="1"/>
      <name val="Times New Roman"/>
      <family val="1"/>
    </font>
    <font>
      <sz val="9"/>
      <color rgb="FF000000"/>
      <name val="Times New Roman"/>
      <family val="1"/>
    </font>
    <font>
      <sz val="10"/>
      <color rgb="FF000000"/>
      <name val="Times New Roman"/>
      <charset val="204"/>
    </font>
    <font>
      <sz val="8"/>
      <color rgb="FF000000"/>
      <name val="Times New Roman"/>
      <family val="1"/>
    </font>
    <font>
      <sz val="11"/>
      <color rgb="FF000000"/>
      <name val="Calibri"/>
      <family val="2"/>
    </font>
    <font>
      <sz val="10"/>
      <name val="Times New Roman"/>
      <family val="1"/>
    </font>
    <font>
      <b/>
      <sz val="9"/>
      <color rgb="FF00000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CCFFFF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7" fillId="0" borderId="0"/>
    <xf numFmtId="0" fontId="31" fillId="0" borderId="0"/>
    <xf numFmtId="0" fontId="8" fillId="0" borderId="0"/>
    <xf numFmtId="0" fontId="1" fillId="0" borderId="0"/>
    <xf numFmtId="0" fontId="33" fillId="0" borderId="0"/>
  </cellStyleXfs>
  <cellXfs count="165">
    <xf numFmtId="0" fontId="0" fillId="0" borderId="0" xfId="0"/>
    <xf numFmtId="0" fontId="2" fillId="0" borderId="0" xfId="0" applyFont="1" applyProtection="1">
      <protection locked="0"/>
    </xf>
    <xf numFmtId="0" fontId="4" fillId="2" borderId="3" xfId="0" applyFont="1" applyFill="1" applyBorder="1" applyProtection="1">
      <protection locked="0"/>
    </xf>
    <xf numFmtId="0" fontId="4" fillId="0" borderId="0" xfId="0" applyFont="1" applyProtection="1">
      <protection locked="0"/>
    </xf>
    <xf numFmtId="2" fontId="4" fillId="0" borderId="0" xfId="0" applyNumberFormat="1" applyFont="1" applyProtection="1">
      <protection locked="0"/>
    </xf>
    <xf numFmtId="0" fontId="4" fillId="3" borderId="3" xfId="0" applyFont="1" applyFill="1" applyBorder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4" borderId="4" xfId="0" applyFont="1" applyFill="1" applyBorder="1" applyAlignment="1" applyProtection="1">
      <alignment horizontal="right"/>
      <protection locked="0"/>
    </xf>
    <xf numFmtId="0" fontId="3" fillId="4" borderId="0" xfId="0" applyFont="1" applyFill="1" applyAlignment="1" applyProtection="1">
      <alignment horizontal="right"/>
      <protection locked="0"/>
    </xf>
    <xf numFmtId="10" fontId="3" fillId="4" borderId="5" xfId="1" applyNumberFormat="1" applyFont="1" applyFill="1" applyBorder="1" applyAlignment="1" applyProtection="1">
      <alignment horizontal="center"/>
      <protection locked="0"/>
    </xf>
    <xf numFmtId="0" fontId="2" fillId="4" borderId="0" xfId="0" applyFont="1" applyFill="1" applyProtection="1">
      <protection locked="0"/>
    </xf>
    <xf numFmtId="0" fontId="4" fillId="4" borderId="0" xfId="0" applyFont="1" applyFill="1" applyProtection="1">
      <protection locked="0"/>
    </xf>
    <xf numFmtId="0" fontId="3" fillId="4" borderId="6" xfId="0" applyFont="1" applyFill="1" applyBorder="1" applyAlignment="1" applyProtection="1">
      <alignment horizontal="right"/>
      <protection locked="0"/>
    </xf>
    <xf numFmtId="10" fontId="3" fillId="4" borderId="7" xfId="1" applyNumberFormat="1" applyFont="1" applyFill="1" applyBorder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2" fontId="7" fillId="0" borderId="0" xfId="0" applyNumberFormat="1" applyFont="1" applyProtection="1">
      <protection locked="0"/>
    </xf>
    <xf numFmtId="0" fontId="6" fillId="3" borderId="0" xfId="0" applyFont="1" applyFill="1" applyProtection="1">
      <protection locked="0"/>
    </xf>
    <xf numFmtId="0" fontId="1" fillId="0" borderId="0" xfId="0" applyFont="1" applyProtection="1">
      <protection locked="0"/>
    </xf>
    <xf numFmtId="0" fontId="8" fillId="3" borderId="0" xfId="0" applyFont="1" applyFill="1" applyProtection="1">
      <protection locked="0"/>
    </xf>
    <xf numFmtId="0" fontId="1" fillId="3" borderId="0" xfId="0" applyFont="1" applyFill="1" applyProtection="1">
      <protection locked="0"/>
    </xf>
    <xf numFmtId="2" fontId="1" fillId="0" borderId="0" xfId="0" applyNumberFormat="1" applyFont="1" applyProtection="1">
      <protection locked="0"/>
    </xf>
    <xf numFmtId="49" fontId="5" fillId="3" borderId="8" xfId="0" applyNumberFormat="1" applyFont="1" applyFill="1" applyBorder="1" applyProtection="1">
      <protection locked="0"/>
    </xf>
    <xf numFmtId="49" fontId="5" fillId="3" borderId="9" xfId="0" applyNumberFormat="1" applyFont="1" applyFill="1" applyBorder="1" applyProtection="1">
      <protection locked="0"/>
    </xf>
    <xf numFmtId="49" fontId="7" fillId="3" borderId="9" xfId="0" applyNumberFormat="1" applyFont="1" applyFill="1" applyBorder="1" applyAlignment="1" applyProtection="1">
      <alignment horizontal="left"/>
      <protection locked="0"/>
    </xf>
    <xf numFmtId="49" fontId="9" fillId="3" borderId="9" xfId="0" applyNumberFormat="1" applyFont="1" applyFill="1" applyBorder="1" applyAlignment="1" applyProtection="1">
      <alignment horizontal="center"/>
      <protection locked="0"/>
    </xf>
    <xf numFmtId="0" fontId="10" fillId="2" borderId="11" xfId="0" applyFont="1" applyFill="1" applyBorder="1" applyAlignment="1" applyProtection="1">
      <alignment horizontal="center" vertical="center" textRotation="90" wrapText="1"/>
      <protection locked="0"/>
    </xf>
    <xf numFmtId="0" fontId="10" fillId="2" borderId="12" xfId="0" applyFont="1" applyFill="1" applyBorder="1" applyAlignment="1" applyProtection="1">
      <alignment horizontal="center" vertical="center" textRotation="90" wrapText="1"/>
      <protection locked="0"/>
    </xf>
    <xf numFmtId="0" fontId="10" fillId="2" borderId="13" xfId="0" applyFont="1" applyFill="1" applyBorder="1" applyAlignment="1" applyProtection="1">
      <alignment horizontal="center" vertical="center" wrapText="1"/>
      <protection locked="0"/>
    </xf>
    <xf numFmtId="0" fontId="11" fillId="2" borderId="14" xfId="0" applyFont="1" applyFill="1" applyBorder="1" applyAlignment="1" applyProtection="1">
      <alignment horizontal="center" vertical="center" wrapText="1"/>
      <protection locked="0"/>
    </xf>
    <xf numFmtId="0" fontId="10" fillId="2" borderId="12" xfId="0" applyFont="1" applyFill="1" applyBorder="1" applyAlignment="1" applyProtection="1">
      <alignment horizontal="center" vertical="center" wrapText="1"/>
      <protection locked="0"/>
    </xf>
    <xf numFmtId="0" fontId="10" fillId="6" borderId="15" xfId="0" applyFont="1" applyFill="1" applyBorder="1" applyAlignment="1" applyProtection="1">
      <alignment horizontal="center" vertical="center" textRotation="90" wrapText="1"/>
      <protection locked="0"/>
    </xf>
    <xf numFmtId="0" fontId="12" fillId="6" borderId="15" xfId="0" applyFont="1" applyFill="1" applyBorder="1" applyAlignment="1" applyProtection="1">
      <alignment horizontal="center" vertical="center" textRotation="90" wrapText="1"/>
      <protection locked="0"/>
    </xf>
    <xf numFmtId="0" fontId="10" fillId="3" borderId="13" xfId="0" applyFont="1" applyFill="1" applyBorder="1" applyAlignment="1" applyProtection="1">
      <alignment horizontal="center" vertical="center" textRotation="90" wrapText="1"/>
      <protection locked="0"/>
    </xf>
    <xf numFmtId="0" fontId="13" fillId="3" borderId="12" xfId="0" applyFont="1" applyFill="1" applyBorder="1" applyAlignment="1" applyProtection="1">
      <alignment horizontal="center" vertical="center" wrapText="1"/>
      <protection locked="0"/>
    </xf>
    <xf numFmtId="0" fontId="14" fillId="7" borderId="16" xfId="0" applyFont="1" applyFill="1" applyBorder="1" applyAlignment="1" applyProtection="1">
      <alignment horizontal="center" vertical="center" wrapText="1"/>
      <protection locked="0"/>
    </xf>
    <xf numFmtId="0" fontId="6" fillId="2" borderId="17" xfId="0" applyFont="1" applyFill="1" applyBorder="1" applyAlignment="1" applyProtection="1">
      <alignment horizontal="center" vertical="center" textRotation="90" wrapText="1"/>
      <protection locked="0"/>
    </xf>
    <xf numFmtId="0" fontId="6" fillId="2" borderId="12" xfId="0" applyFont="1" applyFill="1" applyBorder="1" applyAlignment="1" applyProtection="1">
      <alignment horizontal="center" vertical="center" textRotation="90" wrapText="1"/>
      <protection locked="0"/>
    </xf>
    <xf numFmtId="0" fontId="6" fillId="7" borderId="12" xfId="0" applyFont="1" applyFill="1" applyBorder="1" applyAlignment="1" applyProtection="1">
      <alignment horizontal="center" vertical="center" textRotation="90" wrapText="1"/>
      <protection locked="0"/>
    </xf>
    <xf numFmtId="0" fontId="14" fillId="3" borderId="16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wrapText="1"/>
      <protection locked="0"/>
    </xf>
    <xf numFmtId="0" fontId="16" fillId="8" borderId="18" xfId="0" applyFont="1" applyFill="1" applyBorder="1" applyProtection="1">
      <protection locked="0"/>
    </xf>
    <xf numFmtId="0" fontId="16" fillId="8" borderId="3" xfId="0" applyFont="1" applyFill="1" applyBorder="1" applyProtection="1">
      <protection locked="0"/>
    </xf>
    <xf numFmtId="0" fontId="16" fillId="8" borderId="19" xfId="0" applyFont="1" applyFill="1" applyBorder="1" applyProtection="1">
      <protection locked="0"/>
    </xf>
    <xf numFmtId="0" fontId="17" fillId="8" borderId="19" xfId="0" applyFont="1" applyFill="1" applyBorder="1" applyProtection="1">
      <protection locked="0"/>
    </xf>
    <xf numFmtId="0" fontId="17" fillId="8" borderId="19" xfId="0" applyFont="1" applyFill="1" applyBorder="1" applyAlignment="1" applyProtection="1">
      <alignment horizontal="center"/>
      <protection locked="0"/>
    </xf>
    <xf numFmtId="0" fontId="17" fillId="8" borderId="3" xfId="0" applyFont="1" applyFill="1" applyBorder="1" applyProtection="1">
      <protection locked="0"/>
    </xf>
    <xf numFmtId="0" fontId="6" fillId="8" borderId="3" xfId="0" applyFont="1" applyFill="1" applyBorder="1" applyAlignment="1" applyProtection="1">
      <alignment horizontal="center"/>
      <protection locked="0"/>
    </xf>
    <xf numFmtId="0" fontId="5" fillId="8" borderId="3" xfId="0" applyFont="1" applyFill="1" applyBorder="1" applyAlignment="1" applyProtection="1">
      <alignment horizontal="center"/>
      <protection locked="0"/>
    </xf>
    <xf numFmtId="10" fontId="5" fillId="8" borderId="3" xfId="0" applyNumberFormat="1" applyFont="1" applyFill="1" applyBorder="1" applyAlignment="1" applyProtection="1">
      <alignment horizontal="center"/>
      <protection locked="0"/>
    </xf>
    <xf numFmtId="2" fontId="6" fillId="8" borderId="3" xfId="0" applyNumberFormat="1" applyFont="1" applyFill="1" applyBorder="1" applyAlignment="1" applyProtection="1">
      <alignment horizontal="center"/>
      <protection locked="0"/>
    </xf>
    <xf numFmtId="0" fontId="5" fillId="3" borderId="3" xfId="0" applyFont="1" applyFill="1" applyBorder="1" applyAlignment="1" applyProtection="1">
      <alignment horizontal="center"/>
      <protection locked="0"/>
    </xf>
    <xf numFmtId="165" fontId="18" fillId="8" borderId="3" xfId="0" applyNumberFormat="1" applyFont="1" applyFill="1" applyBorder="1" applyAlignment="1" applyProtection="1">
      <alignment horizontal="center"/>
      <protection locked="0"/>
    </xf>
    <xf numFmtId="0" fontId="1" fillId="8" borderId="3" xfId="0" applyFont="1" applyFill="1" applyBorder="1" applyAlignment="1" applyProtection="1">
      <alignment horizontal="center"/>
      <protection locked="0"/>
    </xf>
    <xf numFmtId="0" fontId="8" fillId="3" borderId="3" xfId="0" applyFont="1" applyFill="1" applyBorder="1" applyAlignment="1" applyProtection="1">
      <alignment horizontal="center"/>
      <protection locked="0"/>
    </xf>
    <xf numFmtId="165" fontId="18" fillId="3" borderId="20" xfId="0" applyNumberFormat="1" applyFont="1" applyFill="1" applyBorder="1" applyAlignment="1" applyProtection="1">
      <alignment horizontal="center"/>
      <protection locked="0"/>
    </xf>
    <xf numFmtId="165" fontId="18" fillId="0" borderId="0" xfId="0" applyNumberFormat="1" applyFont="1" applyAlignment="1" applyProtection="1">
      <alignment horizontal="center"/>
      <protection locked="0"/>
    </xf>
    <xf numFmtId="0" fontId="5" fillId="7" borderId="18" xfId="0" applyFont="1" applyFill="1" applyBorder="1" applyAlignment="1" applyProtection="1">
      <alignment horizontal="left" vertical="center" wrapText="1"/>
      <protection locked="0"/>
    </xf>
    <xf numFmtId="0" fontId="5" fillId="4" borderId="1" xfId="0" applyFont="1" applyFill="1" applyBorder="1" applyAlignment="1" applyProtection="1">
      <alignment horizontal="left" vertical="center" wrapText="1"/>
      <protection locked="0"/>
    </xf>
    <xf numFmtId="0" fontId="19" fillId="0" borderId="21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>
      <alignment horizontal="center" vertical="center" wrapText="1"/>
    </xf>
    <xf numFmtId="10" fontId="10" fillId="0" borderId="3" xfId="0" applyNumberFormat="1" applyFont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166" fontId="10" fillId="0" borderId="0" xfId="2" applyNumberFormat="1" applyFont="1" applyFill="1" applyBorder="1" applyAlignment="1" applyProtection="1">
      <alignment horizontal="center" vertical="center" wrapText="1"/>
    </xf>
    <xf numFmtId="9" fontId="1" fillId="0" borderId="0" xfId="0" applyNumberFormat="1" applyFont="1" applyAlignment="1" applyProtection="1">
      <alignment horizontal="center" vertical="center"/>
      <protection locked="0"/>
    </xf>
    <xf numFmtId="0" fontId="6" fillId="3" borderId="0" xfId="0" applyFont="1" applyFill="1" applyAlignment="1">
      <alignment horizontal="center" vertical="center" wrapText="1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164" fontId="1" fillId="3" borderId="22" xfId="0" applyNumberFormat="1" applyFont="1" applyFill="1" applyBorder="1" applyProtection="1">
      <protection locked="0"/>
    </xf>
    <xf numFmtId="0" fontId="1" fillId="3" borderId="3" xfId="0" applyFont="1" applyFill="1" applyBorder="1" applyProtection="1">
      <protection locked="0"/>
    </xf>
    <xf numFmtId="2" fontId="1" fillId="3" borderId="3" xfId="0" applyNumberFormat="1" applyFont="1" applyFill="1" applyBorder="1" applyProtection="1">
      <protection locked="0"/>
    </xf>
    <xf numFmtId="0" fontId="1" fillId="9" borderId="3" xfId="0" applyFont="1" applyFill="1" applyBorder="1" applyAlignment="1" applyProtection="1">
      <alignment horizontal="center"/>
      <protection locked="0"/>
    </xf>
    <xf numFmtId="10" fontId="1" fillId="6" borderId="0" xfId="0" applyNumberFormat="1" applyFont="1" applyFill="1" applyProtection="1">
      <protection locked="0"/>
    </xf>
    <xf numFmtId="0" fontId="19" fillId="0" borderId="18" xfId="0" applyFont="1" applyBorder="1" applyAlignment="1" applyProtection="1">
      <alignment horizontal="center" vertical="center" wrapText="1"/>
      <protection locked="0"/>
    </xf>
    <xf numFmtId="0" fontId="6" fillId="0" borderId="22" xfId="0" applyFont="1" applyBorder="1" applyAlignment="1" applyProtection="1">
      <alignment horizontal="center" vertical="center" wrapText="1"/>
      <protection locked="0"/>
    </xf>
    <xf numFmtId="0" fontId="10" fillId="4" borderId="3" xfId="0" applyFont="1" applyFill="1" applyBorder="1" applyAlignment="1">
      <alignment horizontal="center" vertical="center" wrapText="1"/>
    </xf>
    <xf numFmtId="0" fontId="18" fillId="7" borderId="18" xfId="0" applyFont="1" applyFill="1" applyBorder="1" applyAlignment="1" applyProtection="1">
      <alignment horizontal="left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18" fillId="7" borderId="18" xfId="0" applyFont="1" applyFill="1" applyBorder="1" applyProtection="1">
      <protection locked="0"/>
    </xf>
    <xf numFmtId="164" fontId="10" fillId="0" borderId="0" xfId="2" applyNumberFormat="1" applyFont="1" applyFill="1" applyBorder="1" applyAlignment="1" applyProtection="1">
      <alignment horizontal="center" vertical="center" wrapText="1"/>
    </xf>
    <xf numFmtId="0" fontId="20" fillId="0" borderId="23" xfId="0" applyFont="1" applyBorder="1" applyAlignment="1">
      <alignment vertical="center" wrapText="1"/>
    </xf>
    <xf numFmtId="0" fontId="6" fillId="4" borderId="0" xfId="0" applyFont="1" applyFill="1" applyAlignment="1">
      <alignment horizontal="center" vertical="center" wrapText="1"/>
    </xf>
    <xf numFmtId="0" fontId="8" fillId="0" borderId="0" xfId="0" applyFont="1" applyAlignment="1" applyProtection="1">
      <alignment horizontal="left"/>
      <protection locked="0"/>
    </xf>
    <xf numFmtId="0" fontId="18" fillId="0" borderId="0" xfId="0" applyFont="1" applyProtection="1"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center" vertical="center" wrapText="1"/>
    </xf>
    <xf numFmtId="10" fontId="10" fillId="0" borderId="0" xfId="0" applyNumberFormat="1" applyFont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164" fontId="1" fillId="3" borderId="0" xfId="0" applyNumberFormat="1" applyFont="1" applyFill="1" applyProtection="1">
      <protection locked="0"/>
    </xf>
    <xf numFmtId="0" fontId="8" fillId="0" borderId="0" xfId="0" applyFont="1" applyProtection="1">
      <protection locked="0"/>
    </xf>
    <xf numFmtId="9" fontId="1" fillId="0" borderId="0" xfId="1" applyFont="1" applyProtection="1">
      <protection locked="0"/>
    </xf>
    <xf numFmtId="9" fontId="1" fillId="0" borderId="0" xfId="0" applyNumberFormat="1" applyFont="1" applyProtection="1">
      <protection locked="0"/>
    </xf>
    <xf numFmtId="0" fontId="1" fillId="7" borderId="0" xfId="0" applyFont="1" applyFill="1" applyProtection="1">
      <protection locked="0"/>
    </xf>
    <xf numFmtId="0" fontId="1" fillId="7" borderId="0" xfId="0" applyFont="1" applyFill="1" applyAlignment="1" applyProtection="1">
      <alignment horizontal="center"/>
      <protection locked="0"/>
    </xf>
    <xf numFmtId="10" fontId="21" fillId="7" borderId="24" xfId="0" applyNumberFormat="1" applyFont="1" applyFill="1" applyBorder="1" applyAlignment="1" applyProtection="1">
      <alignment horizontal="center"/>
      <protection locked="0"/>
    </xf>
    <xf numFmtId="0" fontId="8" fillId="7" borderId="0" xfId="0" applyFont="1" applyFill="1" applyProtection="1">
      <protection locked="0"/>
    </xf>
    <xf numFmtId="0" fontId="1" fillId="7" borderId="0" xfId="0" applyFont="1" applyFill="1" applyAlignment="1">
      <alignment horizontal="center" vertical="center"/>
    </xf>
    <xf numFmtId="0" fontId="8" fillId="0" borderId="25" xfId="0" applyFont="1" applyBorder="1" applyAlignment="1" applyProtection="1">
      <alignment horizontal="left"/>
      <protection locked="0"/>
    </xf>
    <xf numFmtId="0" fontId="1" fillId="0" borderId="25" xfId="0" applyFont="1" applyBorder="1" applyProtection="1">
      <protection locked="0"/>
    </xf>
    <xf numFmtId="14" fontId="29" fillId="0" borderId="12" xfId="3" applyNumberFormat="1" applyFont="1" applyBorder="1" applyAlignment="1">
      <alignment vertical="center" wrapText="1"/>
    </xf>
    <xf numFmtId="14" fontId="29" fillId="0" borderId="3" xfId="3" applyNumberFormat="1" applyFont="1" applyBorder="1" applyAlignment="1">
      <alignment vertical="center" wrapText="1"/>
    </xf>
    <xf numFmtId="14" fontId="29" fillId="0" borderId="15" xfId="3" applyNumberFormat="1" applyFont="1" applyBorder="1" applyAlignment="1">
      <alignment vertical="center" wrapText="1"/>
    </xf>
    <xf numFmtId="0" fontId="27" fillId="0" borderId="3" xfId="3" applyBorder="1" applyAlignment="1">
      <alignment horizontal="left" vertical="top"/>
    </xf>
    <xf numFmtId="14" fontId="27" fillId="0" borderId="3" xfId="3" applyNumberFormat="1" applyBorder="1" applyAlignment="1">
      <alignment horizontal="left" vertical="top" wrapText="1"/>
    </xf>
    <xf numFmtId="14" fontId="29" fillId="0" borderId="12" xfId="0" applyNumberFormat="1" applyFont="1" applyBorder="1" applyAlignment="1">
      <alignment vertical="center" wrapText="1"/>
    </xf>
    <xf numFmtId="14" fontId="29" fillId="0" borderId="3" xfId="3" applyNumberFormat="1" applyFont="1" applyBorder="1" applyAlignment="1">
      <alignment horizontal="left" vertical="center" wrapText="1"/>
    </xf>
    <xf numFmtId="0" fontId="29" fillId="0" borderId="3" xfId="3" applyFont="1" applyBorder="1" applyAlignment="1">
      <alignment vertical="center" wrapText="1"/>
    </xf>
    <xf numFmtId="49" fontId="29" fillId="0" borderId="3" xfId="4" applyNumberFormat="1" applyFont="1" applyBorder="1" applyAlignment="1">
      <alignment horizontal="left" vertical="center" wrapText="1"/>
    </xf>
    <xf numFmtId="49" fontId="29" fillId="0" borderId="3" xfId="4" applyNumberFormat="1" applyFont="1" applyBorder="1" applyAlignment="1">
      <alignment horizontal="center" vertical="center" wrapText="1"/>
    </xf>
    <xf numFmtId="0" fontId="29" fillId="0" borderId="26" xfId="4" applyFont="1" applyBorder="1" applyAlignment="1">
      <alignment vertical="center" wrapText="1"/>
    </xf>
    <xf numFmtId="0" fontId="29" fillId="0" borderId="3" xfId="4" applyFont="1" applyBorder="1" applyAlignment="1">
      <alignment vertical="center" wrapText="1"/>
    </xf>
    <xf numFmtId="0" fontId="29" fillId="0" borderId="19" xfId="4" applyFont="1" applyBorder="1" applyAlignment="1">
      <alignment vertical="center" wrapText="1"/>
    </xf>
    <xf numFmtId="14" fontId="34" fillId="0" borderId="3" xfId="0" applyNumberFormat="1" applyFont="1" applyBorder="1" applyAlignment="1">
      <alignment horizontal="left" vertical="top" wrapText="1"/>
    </xf>
    <xf numFmtId="0" fontId="34" fillId="0" borderId="3" xfId="0" applyFont="1" applyBorder="1" applyAlignment="1">
      <alignment horizontal="left" vertical="top"/>
    </xf>
    <xf numFmtId="167" fontId="35" fillId="10" borderId="28" xfId="4" applyNumberFormat="1" applyFont="1" applyFill="1" applyBorder="1" applyAlignment="1">
      <alignment horizontal="center" vertical="center" wrapText="1"/>
    </xf>
    <xf numFmtId="0" fontId="34" fillId="0" borderId="29" xfId="0" applyFont="1" applyBorder="1" applyAlignment="1">
      <alignment horizontal="center" vertical="center" wrapText="1"/>
    </xf>
    <xf numFmtId="0" fontId="34" fillId="0" borderId="5" xfId="0" applyFont="1" applyBorder="1" applyAlignment="1">
      <alignment horizontal="center" vertical="center" wrapText="1"/>
    </xf>
    <xf numFmtId="167" fontId="28" fillId="10" borderId="28" xfId="3" applyNumberFormat="1" applyFont="1" applyFill="1" applyBorder="1" applyAlignment="1">
      <alignment horizontal="center" vertical="center" wrapText="1"/>
    </xf>
    <xf numFmtId="167" fontId="28" fillId="10" borderId="29" xfId="3" applyNumberFormat="1" applyFont="1" applyFill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67" fontId="28" fillId="10" borderId="28" xfId="4" applyNumberFormat="1" applyFont="1" applyFill="1" applyBorder="1" applyAlignment="1">
      <alignment horizontal="center" vertical="center" wrapText="1"/>
    </xf>
    <xf numFmtId="0" fontId="7" fillId="5" borderId="8" xfId="0" applyFont="1" applyFill="1" applyBorder="1" applyAlignment="1" applyProtection="1">
      <alignment horizontal="center"/>
      <protection locked="0"/>
    </xf>
    <xf numFmtId="0" fontId="7" fillId="5" borderId="9" xfId="0" applyFont="1" applyFill="1" applyBorder="1" applyAlignment="1" applyProtection="1">
      <alignment horizontal="center"/>
      <protection locked="0"/>
    </xf>
    <xf numFmtId="0" fontId="7" fillId="5" borderId="10" xfId="0" applyFont="1" applyFill="1" applyBorder="1" applyAlignment="1" applyProtection="1">
      <alignment horizontal="center"/>
      <protection locked="0"/>
    </xf>
    <xf numFmtId="0" fontId="15" fillId="0" borderId="0" xfId="0" applyFont="1" applyAlignment="1" applyProtection="1">
      <alignment horizontal="center" wrapText="1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horizontal="center"/>
      <protection locked="0"/>
    </xf>
    <xf numFmtId="164" fontId="3" fillId="2" borderId="3" xfId="0" applyNumberFormat="1" applyFont="1" applyFill="1" applyBorder="1" applyAlignment="1" applyProtection="1">
      <alignment horizontal="right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horizontal="center"/>
      <protection locked="0"/>
    </xf>
    <xf numFmtId="2" fontId="3" fillId="3" borderId="3" xfId="0" applyNumberFormat="1" applyFont="1" applyFill="1" applyBorder="1" applyAlignment="1" applyProtection="1">
      <alignment horizontal="right"/>
      <protection locked="0"/>
    </xf>
    <xf numFmtId="10" fontId="3" fillId="3" borderId="3" xfId="0" applyNumberFormat="1" applyFont="1" applyFill="1" applyBorder="1" applyAlignment="1" applyProtection="1">
      <alignment horizontal="right"/>
      <protection locked="0"/>
    </xf>
    <xf numFmtId="0" fontId="27" fillId="0" borderId="1" xfId="3" applyBorder="1" applyAlignment="1">
      <alignment horizontal="center" vertical="center" wrapText="1"/>
    </xf>
    <xf numFmtId="0" fontId="27" fillId="0" borderId="2" xfId="3" applyBorder="1" applyAlignment="1">
      <alignment horizontal="center" vertical="center" wrapText="1"/>
    </xf>
    <xf numFmtId="0" fontId="30" fillId="0" borderId="27" xfId="3" applyFont="1" applyBorder="1" applyAlignment="1">
      <alignment horizontal="center" vertical="center" wrapText="1"/>
    </xf>
    <xf numFmtId="0" fontId="30" fillId="0" borderId="14" xfId="3" applyFont="1" applyBorder="1" applyAlignment="1">
      <alignment horizontal="center" vertical="center" wrapText="1"/>
    </xf>
    <xf numFmtId="0" fontId="30" fillId="0" borderId="1" xfId="3" applyFont="1" applyBorder="1" applyAlignment="1">
      <alignment horizontal="center" vertical="center" wrapText="1"/>
    </xf>
    <xf numFmtId="0" fontId="30" fillId="0" borderId="2" xfId="3" applyFont="1" applyBorder="1" applyAlignment="1">
      <alignment horizontal="center" vertical="center" wrapText="1"/>
    </xf>
    <xf numFmtId="0" fontId="27" fillId="0" borderId="1" xfId="3" applyBorder="1" applyAlignment="1">
      <alignment horizontal="center" vertical="center"/>
    </xf>
    <xf numFmtId="0" fontId="27" fillId="0" borderId="2" xfId="3" applyBorder="1" applyAlignment="1">
      <alignment horizontal="center" vertical="center"/>
    </xf>
    <xf numFmtId="0" fontId="27" fillId="0" borderId="27" xfId="3" applyBorder="1" applyAlignment="1">
      <alignment horizontal="center" vertical="center" wrapText="1"/>
    </xf>
    <xf numFmtId="0" fontId="27" fillId="0" borderId="14" xfId="3" applyBorder="1" applyAlignment="1">
      <alignment horizontal="center" vertical="center" wrapText="1"/>
    </xf>
    <xf numFmtId="49" fontId="27" fillId="0" borderId="27" xfId="4" applyNumberFormat="1" applyFont="1" applyBorder="1" applyAlignment="1">
      <alignment horizontal="center" vertical="center" wrapText="1"/>
    </xf>
    <xf numFmtId="49" fontId="27" fillId="0" borderId="14" xfId="4" applyNumberFormat="1" applyFont="1" applyBorder="1" applyAlignment="1">
      <alignment horizontal="center" vertical="center" wrapText="1"/>
    </xf>
    <xf numFmtId="49" fontId="27" fillId="0" borderId="1" xfId="4" applyNumberFormat="1" applyFont="1" applyBorder="1" applyAlignment="1">
      <alignment horizontal="center" vertical="center" wrapText="1"/>
    </xf>
    <xf numFmtId="49" fontId="27" fillId="0" borderId="2" xfId="4" applyNumberFormat="1" applyFont="1" applyBorder="1" applyAlignment="1">
      <alignment horizontal="center" vertical="center" wrapText="1"/>
    </xf>
    <xf numFmtId="0" fontId="27" fillId="0" borderId="26" xfId="4" applyFont="1" applyBorder="1" applyAlignment="1">
      <alignment horizontal="center" vertical="center" wrapText="1"/>
    </xf>
    <xf numFmtId="0" fontId="31" fillId="0" borderId="26" xfId="4" applyBorder="1" applyAlignment="1">
      <alignment horizontal="center" vertical="center" wrapText="1"/>
    </xf>
    <xf numFmtId="0" fontId="32" fillId="0" borderId="3" xfId="4" applyFont="1" applyBorder="1" applyAlignment="1">
      <alignment horizontal="center" vertical="center" wrapText="1"/>
    </xf>
    <xf numFmtId="0" fontId="27" fillId="0" borderId="1" xfId="4" applyFont="1" applyBorder="1" applyAlignment="1">
      <alignment horizontal="center" vertical="center" wrapText="1"/>
    </xf>
    <xf numFmtId="0" fontId="27" fillId="0" borderId="2" xfId="4" applyFont="1" applyBorder="1" applyAlignment="1">
      <alignment horizontal="center" vertical="center" wrapText="1"/>
    </xf>
    <xf numFmtId="0" fontId="27" fillId="0" borderId="3" xfId="3" applyBorder="1" applyAlignment="1">
      <alignment horizontal="center" vertical="center" wrapText="1"/>
    </xf>
    <xf numFmtId="0" fontId="34" fillId="0" borderId="3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top" wrapText="1"/>
    </xf>
    <xf numFmtId="0" fontId="34" fillId="0" borderId="2" xfId="0" applyFont="1" applyBorder="1" applyAlignment="1">
      <alignment horizontal="center" vertical="top" wrapText="1"/>
    </xf>
    <xf numFmtId="0" fontId="30" fillId="0" borderId="27" xfId="0" applyFont="1" applyBorder="1" applyAlignment="1">
      <alignment horizontal="center" vertical="center" wrapText="1"/>
    </xf>
    <xf numFmtId="0" fontId="30" fillId="0" borderId="14" xfId="0" applyFont="1" applyBorder="1" applyAlignment="1">
      <alignment horizontal="center" vertical="center" wrapText="1"/>
    </xf>
    <xf numFmtId="14" fontId="29" fillId="0" borderId="13" xfId="3" applyNumberFormat="1" applyFont="1" applyBorder="1" applyAlignment="1">
      <alignment horizontal="center" vertical="center" wrapText="1"/>
    </xf>
    <xf numFmtId="14" fontId="29" fillId="0" borderId="3" xfId="3" applyNumberFormat="1" applyFont="1" applyBorder="1" applyAlignment="1">
      <alignment horizontal="center" vertical="center" wrapText="1"/>
    </xf>
  </cellXfs>
  <cellStyles count="8">
    <cellStyle name="Euro" xfId="2"/>
    <cellStyle name="Normale" xfId="0" builtinId="0"/>
    <cellStyle name="Normale 2" xfId="3"/>
    <cellStyle name="Normale 3" xfId="4"/>
    <cellStyle name="Normale 3 2" xfId="5"/>
    <cellStyle name="Normale 3 3" xfId="6"/>
    <cellStyle name="Normale 7" xfId="7"/>
    <cellStyle name="Percentuale" xfId="1" builtinId="5"/>
  </cellStyles>
  <dxfs count="11">
    <dxf>
      <font>
        <b val="0"/>
        <i val="0"/>
        <strike val="0"/>
        <condense val="0"/>
        <extend val="0"/>
        <color auto="1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b val="0"/>
        <i val="0"/>
        <condense val="0"/>
        <extend val="0"/>
        <color auto="1"/>
      </font>
      <fill>
        <patternFill>
          <bgColor indexed="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color auto="1"/>
      </font>
      <fill>
        <patternFill>
          <bgColor indexed="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b/>
        <i val="0"/>
        <strike val="0"/>
        <condense val="0"/>
        <extend val="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condense val="0"/>
        <extend val="0"/>
      </font>
      <fill>
        <patternFill>
          <bgColor indexed="4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condense val="0"/>
        <extend val="0"/>
      </font>
      <fill>
        <patternFill>
          <bgColor indexed="4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condense val="0"/>
        <extend val="0"/>
      </font>
      <fill>
        <patternFill>
          <bgColor indexed="4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53"/>
    <pageSetUpPr fitToPage="1"/>
  </sheetPr>
  <dimension ref="A1:AF348"/>
  <sheetViews>
    <sheetView tabSelected="1" topLeftCell="D6" zoomScaleNormal="100" zoomScalePageLayoutView="80" workbookViewId="0">
      <selection activeCell="F30" sqref="F30"/>
    </sheetView>
  </sheetViews>
  <sheetFormatPr defaultColWidth="9.140625" defaultRowHeight="12.75" x14ac:dyDescent="0.2"/>
  <cols>
    <col min="1" max="1" width="9.7109375" style="88" hidden="1" customWidth="1"/>
    <col min="2" max="2" width="15.42578125" style="88" customWidth="1"/>
    <col min="3" max="3" width="6" style="88" customWidth="1"/>
    <col min="4" max="4" width="39.140625" style="20" customWidth="1"/>
    <col min="5" max="5" width="0.140625" style="81" customWidth="1"/>
    <col min="6" max="6" width="37.5703125" style="20" customWidth="1"/>
    <col min="7" max="7" width="11.28515625" style="20" customWidth="1"/>
    <col min="8" max="8" width="5.5703125" style="20" customWidth="1"/>
    <col min="9" max="9" width="6.7109375" style="20" customWidth="1"/>
    <col min="10" max="10" width="5.7109375" style="20" bestFit="1" customWidth="1"/>
    <col min="11" max="11" width="4.7109375" style="20" customWidth="1"/>
    <col min="12" max="12" width="9.28515625" style="20" customWidth="1"/>
    <col min="13" max="13" width="13.140625" style="20" hidden="1" customWidth="1"/>
    <col min="14" max="14" width="11.7109375" style="20" hidden="1" customWidth="1"/>
    <col min="15" max="15" width="8.85546875" style="22" hidden="1" customWidth="1"/>
    <col min="16" max="16" width="0.140625" style="20" hidden="1" customWidth="1"/>
    <col min="17" max="17" width="8.42578125" style="20" hidden="1" customWidth="1"/>
    <col min="18" max="18" width="7.5703125" style="21" hidden="1" customWidth="1"/>
    <col min="19" max="19" width="10.42578125" style="20" hidden="1" customWidth="1"/>
    <col min="20" max="20" width="7.7109375" style="20" hidden="1" customWidth="1"/>
    <col min="21" max="21" width="10.5703125" style="20" hidden="1" customWidth="1"/>
    <col min="22" max="22" width="7.7109375" style="20" hidden="1" customWidth="1"/>
    <col min="23" max="23" width="10.85546875" style="22" hidden="1" customWidth="1"/>
    <col min="24" max="24" width="31" style="20" customWidth="1"/>
    <col min="25" max="27" width="2.85546875" style="20" customWidth="1"/>
    <col min="28" max="28" width="2.5703125" style="20" customWidth="1"/>
    <col min="29" max="29" width="5.28515625" style="23" customWidth="1"/>
    <col min="30" max="30" width="7.140625" style="20" customWidth="1"/>
    <col min="31" max="31" width="8" style="20" customWidth="1"/>
    <col min="32" max="32" width="12.140625" style="20" customWidth="1"/>
    <col min="33" max="256" width="9.140625" style="20"/>
    <col min="257" max="257" width="0" style="20" hidden="1" customWidth="1"/>
    <col min="258" max="258" width="15.42578125" style="20" customWidth="1"/>
    <col min="259" max="259" width="6" style="20" customWidth="1"/>
    <col min="260" max="260" width="39.140625" style="20" customWidth="1"/>
    <col min="261" max="261" width="6.85546875" style="20" customWidth="1"/>
    <col min="262" max="262" width="37.5703125" style="20" customWidth="1"/>
    <col min="263" max="263" width="23.7109375" style="20" bestFit="1" customWidth="1"/>
    <col min="264" max="267" width="7" style="20" customWidth="1"/>
    <col min="268" max="268" width="9.28515625" style="20" customWidth="1"/>
    <col min="269" max="279" width="0" style="20" hidden="1" customWidth="1"/>
    <col min="280" max="280" width="31" style="20" customWidth="1"/>
    <col min="281" max="283" width="2.85546875" style="20" customWidth="1"/>
    <col min="284" max="284" width="2.5703125" style="20" customWidth="1"/>
    <col min="285" max="285" width="5.28515625" style="20" customWidth="1"/>
    <col min="286" max="286" width="7.140625" style="20" customWidth="1"/>
    <col min="287" max="287" width="8" style="20" customWidth="1"/>
    <col min="288" max="288" width="12.140625" style="20" customWidth="1"/>
    <col min="289" max="512" width="9.140625" style="20"/>
    <col min="513" max="513" width="0" style="20" hidden="1" customWidth="1"/>
    <col min="514" max="514" width="15.42578125" style="20" customWidth="1"/>
    <col min="515" max="515" width="6" style="20" customWidth="1"/>
    <col min="516" max="516" width="39.140625" style="20" customWidth="1"/>
    <col min="517" max="517" width="6.85546875" style="20" customWidth="1"/>
    <col min="518" max="518" width="37.5703125" style="20" customWidth="1"/>
    <col min="519" max="519" width="23.7109375" style="20" bestFit="1" customWidth="1"/>
    <col min="520" max="523" width="7" style="20" customWidth="1"/>
    <col min="524" max="524" width="9.28515625" style="20" customWidth="1"/>
    <col min="525" max="535" width="0" style="20" hidden="1" customWidth="1"/>
    <col min="536" max="536" width="31" style="20" customWidth="1"/>
    <col min="537" max="539" width="2.85546875" style="20" customWidth="1"/>
    <col min="540" max="540" width="2.5703125" style="20" customWidth="1"/>
    <col min="541" max="541" width="5.28515625" style="20" customWidth="1"/>
    <col min="542" max="542" width="7.140625" style="20" customWidth="1"/>
    <col min="543" max="543" width="8" style="20" customWidth="1"/>
    <col min="544" max="544" width="12.140625" style="20" customWidth="1"/>
    <col min="545" max="768" width="9.140625" style="20"/>
    <col min="769" max="769" width="0" style="20" hidden="1" customWidth="1"/>
    <col min="770" max="770" width="15.42578125" style="20" customWidth="1"/>
    <col min="771" max="771" width="6" style="20" customWidth="1"/>
    <col min="772" max="772" width="39.140625" style="20" customWidth="1"/>
    <col min="773" max="773" width="6.85546875" style="20" customWidth="1"/>
    <col min="774" max="774" width="37.5703125" style="20" customWidth="1"/>
    <col min="775" max="775" width="23.7109375" style="20" bestFit="1" customWidth="1"/>
    <col min="776" max="779" width="7" style="20" customWidth="1"/>
    <col min="780" max="780" width="9.28515625" style="20" customWidth="1"/>
    <col min="781" max="791" width="0" style="20" hidden="1" customWidth="1"/>
    <col min="792" max="792" width="31" style="20" customWidth="1"/>
    <col min="793" max="795" width="2.85546875" style="20" customWidth="1"/>
    <col min="796" max="796" width="2.5703125" style="20" customWidth="1"/>
    <col min="797" max="797" width="5.28515625" style="20" customWidth="1"/>
    <col min="798" max="798" width="7.140625" style="20" customWidth="1"/>
    <col min="799" max="799" width="8" style="20" customWidth="1"/>
    <col min="800" max="800" width="12.140625" style="20" customWidth="1"/>
    <col min="801" max="1024" width="9.140625" style="20"/>
    <col min="1025" max="1025" width="0" style="20" hidden="1" customWidth="1"/>
    <col min="1026" max="1026" width="15.42578125" style="20" customWidth="1"/>
    <col min="1027" max="1027" width="6" style="20" customWidth="1"/>
    <col min="1028" max="1028" width="39.140625" style="20" customWidth="1"/>
    <col min="1029" max="1029" width="6.85546875" style="20" customWidth="1"/>
    <col min="1030" max="1030" width="37.5703125" style="20" customWidth="1"/>
    <col min="1031" max="1031" width="23.7109375" style="20" bestFit="1" customWidth="1"/>
    <col min="1032" max="1035" width="7" style="20" customWidth="1"/>
    <col min="1036" max="1036" width="9.28515625" style="20" customWidth="1"/>
    <col min="1037" max="1047" width="0" style="20" hidden="1" customWidth="1"/>
    <col min="1048" max="1048" width="31" style="20" customWidth="1"/>
    <col min="1049" max="1051" width="2.85546875" style="20" customWidth="1"/>
    <col min="1052" max="1052" width="2.5703125" style="20" customWidth="1"/>
    <col min="1053" max="1053" width="5.28515625" style="20" customWidth="1"/>
    <col min="1054" max="1054" width="7.140625" style="20" customWidth="1"/>
    <col min="1055" max="1055" width="8" style="20" customWidth="1"/>
    <col min="1056" max="1056" width="12.140625" style="20" customWidth="1"/>
    <col min="1057" max="1280" width="9.140625" style="20"/>
    <col min="1281" max="1281" width="0" style="20" hidden="1" customWidth="1"/>
    <col min="1282" max="1282" width="15.42578125" style="20" customWidth="1"/>
    <col min="1283" max="1283" width="6" style="20" customWidth="1"/>
    <col min="1284" max="1284" width="39.140625" style="20" customWidth="1"/>
    <col min="1285" max="1285" width="6.85546875" style="20" customWidth="1"/>
    <col min="1286" max="1286" width="37.5703125" style="20" customWidth="1"/>
    <col min="1287" max="1287" width="23.7109375" style="20" bestFit="1" customWidth="1"/>
    <col min="1288" max="1291" width="7" style="20" customWidth="1"/>
    <col min="1292" max="1292" width="9.28515625" style="20" customWidth="1"/>
    <col min="1293" max="1303" width="0" style="20" hidden="1" customWidth="1"/>
    <col min="1304" max="1304" width="31" style="20" customWidth="1"/>
    <col min="1305" max="1307" width="2.85546875" style="20" customWidth="1"/>
    <col min="1308" max="1308" width="2.5703125" style="20" customWidth="1"/>
    <col min="1309" max="1309" width="5.28515625" style="20" customWidth="1"/>
    <col min="1310" max="1310" width="7.140625" style="20" customWidth="1"/>
    <col min="1311" max="1311" width="8" style="20" customWidth="1"/>
    <col min="1312" max="1312" width="12.140625" style="20" customWidth="1"/>
    <col min="1313" max="1536" width="9.140625" style="20"/>
    <col min="1537" max="1537" width="0" style="20" hidden="1" customWidth="1"/>
    <col min="1538" max="1538" width="15.42578125" style="20" customWidth="1"/>
    <col min="1539" max="1539" width="6" style="20" customWidth="1"/>
    <col min="1540" max="1540" width="39.140625" style="20" customWidth="1"/>
    <col min="1541" max="1541" width="6.85546875" style="20" customWidth="1"/>
    <col min="1542" max="1542" width="37.5703125" style="20" customWidth="1"/>
    <col min="1543" max="1543" width="23.7109375" style="20" bestFit="1" customWidth="1"/>
    <col min="1544" max="1547" width="7" style="20" customWidth="1"/>
    <col min="1548" max="1548" width="9.28515625" style="20" customWidth="1"/>
    <col min="1549" max="1559" width="0" style="20" hidden="1" customWidth="1"/>
    <col min="1560" max="1560" width="31" style="20" customWidth="1"/>
    <col min="1561" max="1563" width="2.85546875" style="20" customWidth="1"/>
    <col min="1564" max="1564" width="2.5703125" style="20" customWidth="1"/>
    <col min="1565" max="1565" width="5.28515625" style="20" customWidth="1"/>
    <col min="1566" max="1566" width="7.140625" style="20" customWidth="1"/>
    <col min="1567" max="1567" width="8" style="20" customWidth="1"/>
    <col min="1568" max="1568" width="12.140625" style="20" customWidth="1"/>
    <col min="1569" max="1792" width="9.140625" style="20"/>
    <col min="1793" max="1793" width="0" style="20" hidden="1" customWidth="1"/>
    <col min="1794" max="1794" width="15.42578125" style="20" customWidth="1"/>
    <col min="1795" max="1795" width="6" style="20" customWidth="1"/>
    <col min="1796" max="1796" width="39.140625" style="20" customWidth="1"/>
    <col min="1797" max="1797" width="6.85546875" style="20" customWidth="1"/>
    <col min="1798" max="1798" width="37.5703125" style="20" customWidth="1"/>
    <col min="1799" max="1799" width="23.7109375" style="20" bestFit="1" customWidth="1"/>
    <col min="1800" max="1803" width="7" style="20" customWidth="1"/>
    <col min="1804" max="1804" width="9.28515625" style="20" customWidth="1"/>
    <col min="1805" max="1815" width="0" style="20" hidden="1" customWidth="1"/>
    <col min="1816" max="1816" width="31" style="20" customWidth="1"/>
    <col min="1817" max="1819" width="2.85546875" style="20" customWidth="1"/>
    <col min="1820" max="1820" width="2.5703125" style="20" customWidth="1"/>
    <col min="1821" max="1821" width="5.28515625" style="20" customWidth="1"/>
    <col min="1822" max="1822" width="7.140625" style="20" customWidth="1"/>
    <col min="1823" max="1823" width="8" style="20" customWidth="1"/>
    <col min="1824" max="1824" width="12.140625" style="20" customWidth="1"/>
    <col min="1825" max="2048" width="9.140625" style="20"/>
    <col min="2049" max="2049" width="0" style="20" hidden="1" customWidth="1"/>
    <col min="2050" max="2050" width="15.42578125" style="20" customWidth="1"/>
    <col min="2051" max="2051" width="6" style="20" customWidth="1"/>
    <col min="2052" max="2052" width="39.140625" style="20" customWidth="1"/>
    <col min="2053" max="2053" width="6.85546875" style="20" customWidth="1"/>
    <col min="2054" max="2054" width="37.5703125" style="20" customWidth="1"/>
    <col min="2055" max="2055" width="23.7109375" style="20" bestFit="1" customWidth="1"/>
    <col min="2056" max="2059" width="7" style="20" customWidth="1"/>
    <col min="2060" max="2060" width="9.28515625" style="20" customWidth="1"/>
    <col min="2061" max="2071" width="0" style="20" hidden="1" customWidth="1"/>
    <col min="2072" max="2072" width="31" style="20" customWidth="1"/>
    <col min="2073" max="2075" width="2.85546875" style="20" customWidth="1"/>
    <col min="2076" max="2076" width="2.5703125" style="20" customWidth="1"/>
    <col min="2077" max="2077" width="5.28515625" style="20" customWidth="1"/>
    <col min="2078" max="2078" width="7.140625" style="20" customWidth="1"/>
    <col min="2079" max="2079" width="8" style="20" customWidth="1"/>
    <col min="2080" max="2080" width="12.140625" style="20" customWidth="1"/>
    <col min="2081" max="2304" width="9.140625" style="20"/>
    <col min="2305" max="2305" width="0" style="20" hidden="1" customWidth="1"/>
    <col min="2306" max="2306" width="15.42578125" style="20" customWidth="1"/>
    <col min="2307" max="2307" width="6" style="20" customWidth="1"/>
    <col min="2308" max="2308" width="39.140625" style="20" customWidth="1"/>
    <col min="2309" max="2309" width="6.85546875" style="20" customWidth="1"/>
    <col min="2310" max="2310" width="37.5703125" style="20" customWidth="1"/>
    <col min="2311" max="2311" width="23.7109375" style="20" bestFit="1" customWidth="1"/>
    <col min="2312" max="2315" width="7" style="20" customWidth="1"/>
    <col min="2316" max="2316" width="9.28515625" style="20" customWidth="1"/>
    <col min="2317" max="2327" width="0" style="20" hidden="1" customWidth="1"/>
    <col min="2328" max="2328" width="31" style="20" customWidth="1"/>
    <col min="2329" max="2331" width="2.85546875" style="20" customWidth="1"/>
    <col min="2332" max="2332" width="2.5703125" style="20" customWidth="1"/>
    <col min="2333" max="2333" width="5.28515625" style="20" customWidth="1"/>
    <col min="2334" max="2334" width="7.140625" style="20" customWidth="1"/>
    <col min="2335" max="2335" width="8" style="20" customWidth="1"/>
    <col min="2336" max="2336" width="12.140625" style="20" customWidth="1"/>
    <col min="2337" max="2560" width="9.140625" style="20"/>
    <col min="2561" max="2561" width="0" style="20" hidden="1" customWidth="1"/>
    <col min="2562" max="2562" width="15.42578125" style="20" customWidth="1"/>
    <col min="2563" max="2563" width="6" style="20" customWidth="1"/>
    <col min="2564" max="2564" width="39.140625" style="20" customWidth="1"/>
    <col min="2565" max="2565" width="6.85546875" style="20" customWidth="1"/>
    <col min="2566" max="2566" width="37.5703125" style="20" customWidth="1"/>
    <col min="2567" max="2567" width="23.7109375" style="20" bestFit="1" customWidth="1"/>
    <col min="2568" max="2571" width="7" style="20" customWidth="1"/>
    <col min="2572" max="2572" width="9.28515625" style="20" customWidth="1"/>
    <col min="2573" max="2583" width="0" style="20" hidden="1" customWidth="1"/>
    <col min="2584" max="2584" width="31" style="20" customWidth="1"/>
    <col min="2585" max="2587" width="2.85546875" style="20" customWidth="1"/>
    <col min="2588" max="2588" width="2.5703125" style="20" customWidth="1"/>
    <col min="2589" max="2589" width="5.28515625" style="20" customWidth="1"/>
    <col min="2590" max="2590" width="7.140625" style="20" customWidth="1"/>
    <col min="2591" max="2591" width="8" style="20" customWidth="1"/>
    <col min="2592" max="2592" width="12.140625" style="20" customWidth="1"/>
    <col min="2593" max="2816" width="9.140625" style="20"/>
    <col min="2817" max="2817" width="0" style="20" hidden="1" customWidth="1"/>
    <col min="2818" max="2818" width="15.42578125" style="20" customWidth="1"/>
    <col min="2819" max="2819" width="6" style="20" customWidth="1"/>
    <col min="2820" max="2820" width="39.140625" style="20" customWidth="1"/>
    <col min="2821" max="2821" width="6.85546875" style="20" customWidth="1"/>
    <col min="2822" max="2822" width="37.5703125" style="20" customWidth="1"/>
    <col min="2823" max="2823" width="23.7109375" style="20" bestFit="1" customWidth="1"/>
    <col min="2824" max="2827" width="7" style="20" customWidth="1"/>
    <col min="2828" max="2828" width="9.28515625" style="20" customWidth="1"/>
    <col min="2829" max="2839" width="0" style="20" hidden="1" customWidth="1"/>
    <col min="2840" max="2840" width="31" style="20" customWidth="1"/>
    <col min="2841" max="2843" width="2.85546875" style="20" customWidth="1"/>
    <col min="2844" max="2844" width="2.5703125" style="20" customWidth="1"/>
    <col min="2845" max="2845" width="5.28515625" style="20" customWidth="1"/>
    <col min="2846" max="2846" width="7.140625" style="20" customWidth="1"/>
    <col min="2847" max="2847" width="8" style="20" customWidth="1"/>
    <col min="2848" max="2848" width="12.140625" style="20" customWidth="1"/>
    <col min="2849" max="3072" width="9.140625" style="20"/>
    <col min="3073" max="3073" width="0" style="20" hidden="1" customWidth="1"/>
    <col min="3074" max="3074" width="15.42578125" style="20" customWidth="1"/>
    <col min="3075" max="3075" width="6" style="20" customWidth="1"/>
    <col min="3076" max="3076" width="39.140625" style="20" customWidth="1"/>
    <col min="3077" max="3077" width="6.85546875" style="20" customWidth="1"/>
    <col min="3078" max="3078" width="37.5703125" style="20" customWidth="1"/>
    <col min="3079" max="3079" width="23.7109375" style="20" bestFit="1" customWidth="1"/>
    <col min="3080" max="3083" width="7" style="20" customWidth="1"/>
    <col min="3084" max="3084" width="9.28515625" style="20" customWidth="1"/>
    <col min="3085" max="3095" width="0" style="20" hidden="1" customWidth="1"/>
    <col min="3096" max="3096" width="31" style="20" customWidth="1"/>
    <col min="3097" max="3099" width="2.85546875" style="20" customWidth="1"/>
    <col min="3100" max="3100" width="2.5703125" style="20" customWidth="1"/>
    <col min="3101" max="3101" width="5.28515625" style="20" customWidth="1"/>
    <col min="3102" max="3102" width="7.140625" style="20" customWidth="1"/>
    <col min="3103" max="3103" width="8" style="20" customWidth="1"/>
    <col min="3104" max="3104" width="12.140625" style="20" customWidth="1"/>
    <col min="3105" max="3328" width="9.140625" style="20"/>
    <col min="3329" max="3329" width="0" style="20" hidden="1" customWidth="1"/>
    <col min="3330" max="3330" width="15.42578125" style="20" customWidth="1"/>
    <col min="3331" max="3331" width="6" style="20" customWidth="1"/>
    <col min="3332" max="3332" width="39.140625" style="20" customWidth="1"/>
    <col min="3333" max="3333" width="6.85546875" style="20" customWidth="1"/>
    <col min="3334" max="3334" width="37.5703125" style="20" customWidth="1"/>
    <col min="3335" max="3335" width="23.7109375" style="20" bestFit="1" customWidth="1"/>
    <col min="3336" max="3339" width="7" style="20" customWidth="1"/>
    <col min="3340" max="3340" width="9.28515625" style="20" customWidth="1"/>
    <col min="3341" max="3351" width="0" style="20" hidden="1" customWidth="1"/>
    <col min="3352" max="3352" width="31" style="20" customWidth="1"/>
    <col min="3353" max="3355" width="2.85546875" style="20" customWidth="1"/>
    <col min="3356" max="3356" width="2.5703125" style="20" customWidth="1"/>
    <col min="3357" max="3357" width="5.28515625" style="20" customWidth="1"/>
    <col min="3358" max="3358" width="7.140625" style="20" customWidth="1"/>
    <col min="3359" max="3359" width="8" style="20" customWidth="1"/>
    <col min="3360" max="3360" width="12.140625" style="20" customWidth="1"/>
    <col min="3361" max="3584" width="9.140625" style="20"/>
    <col min="3585" max="3585" width="0" style="20" hidden="1" customWidth="1"/>
    <col min="3586" max="3586" width="15.42578125" style="20" customWidth="1"/>
    <col min="3587" max="3587" width="6" style="20" customWidth="1"/>
    <col min="3588" max="3588" width="39.140625" style="20" customWidth="1"/>
    <col min="3589" max="3589" width="6.85546875" style="20" customWidth="1"/>
    <col min="3590" max="3590" width="37.5703125" style="20" customWidth="1"/>
    <col min="3591" max="3591" width="23.7109375" style="20" bestFit="1" customWidth="1"/>
    <col min="3592" max="3595" width="7" style="20" customWidth="1"/>
    <col min="3596" max="3596" width="9.28515625" style="20" customWidth="1"/>
    <col min="3597" max="3607" width="0" style="20" hidden="1" customWidth="1"/>
    <col min="3608" max="3608" width="31" style="20" customWidth="1"/>
    <col min="3609" max="3611" width="2.85546875" style="20" customWidth="1"/>
    <col min="3612" max="3612" width="2.5703125" style="20" customWidth="1"/>
    <col min="3613" max="3613" width="5.28515625" style="20" customWidth="1"/>
    <col min="3614" max="3614" width="7.140625" style="20" customWidth="1"/>
    <col min="3615" max="3615" width="8" style="20" customWidth="1"/>
    <col min="3616" max="3616" width="12.140625" style="20" customWidth="1"/>
    <col min="3617" max="3840" width="9.140625" style="20"/>
    <col min="3841" max="3841" width="0" style="20" hidden="1" customWidth="1"/>
    <col min="3842" max="3842" width="15.42578125" style="20" customWidth="1"/>
    <col min="3843" max="3843" width="6" style="20" customWidth="1"/>
    <col min="3844" max="3844" width="39.140625" style="20" customWidth="1"/>
    <col min="3845" max="3845" width="6.85546875" style="20" customWidth="1"/>
    <col min="3846" max="3846" width="37.5703125" style="20" customWidth="1"/>
    <col min="3847" max="3847" width="23.7109375" style="20" bestFit="1" customWidth="1"/>
    <col min="3848" max="3851" width="7" style="20" customWidth="1"/>
    <col min="3852" max="3852" width="9.28515625" style="20" customWidth="1"/>
    <col min="3853" max="3863" width="0" style="20" hidden="1" customWidth="1"/>
    <col min="3864" max="3864" width="31" style="20" customWidth="1"/>
    <col min="3865" max="3867" width="2.85546875" style="20" customWidth="1"/>
    <col min="3868" max="3868" width="2.5703125" style="20" customWidth="1"/>
    <col min="3869" max="3869" width="5.28515625" style="20" customWidth="1"/>
    <col min="3870" max="3870" width="7.140625" style="20" customWidth="1"/>
    <col min="3871" max="3871" width="8" style="20" customWidth="1"/>
    <col min="3872" max="3872" width="12.140625" style="20" customWidth="1"/>
    <col min="3873" max="4096" width="9.140625" style="20"/>
    <col min="4097" max="4097" width="0" style="20" hidden="1" customWidth="1"/>
    <col min="4098" max="4098" width="15.42578125" style="20" customWidth="1"/>
    <col min="4099" max="4099" width="6" style="20" customWidth="1"/>
    <col min="4100" max="4100" width="39.140625" style="20" customWidth="1"/>
    <col min="4101" max="4101" width="6.85546875" style="20" customWidth="1"/>
    <col min="4102" max="4102" width="37.5703125" style="20" customWidth="1"/>
    <col min="4103" max="4103" width="23.7109375" style="20" bestFit="1" customWidth="1"/>
    <col min="4104" max="4107" width="7" style="20" customWidth="1"/>
    <col min="4108" max="4108" width="9.28515625" style="20" customWidth="1"/>
    <col min="4109" max="4119" width="0" style="20" hidden="1" customWidth="1"/>
    <col min="4120" max="4120" width="31" style="20" customWidth="1"/>
    <col min="4121" max="4123" width="2.85546875" style="20" customWidth="1"/>
    <col min="4124" max="4124" width="2.5703125" style="20" customWidth="1"/>
    <col min="4125" max="4125" width="5.28515625" style="20" customWidth="1"/>
    <col min="4126" max="4126" width="7.140625" style="20" customWidth="1"/>
    <col min="4127" max="4127" width="8" style="20" customWidth="1"/>
    <col min="4128" max="4128" width="12.140625" style="20" customWidth="1"/>
    <col min="4129" max="4352" width="9.140625" style="20"/>
    <col min="4353" max="4353" width="0" style="20" hidden="1" customWidth="1"/>
    <col min="4354" max="4354" width="15.42578125" style="20" customWidth="1"/>
    <col min="4355" max="4355" width="6" style="20" customWidth="1"/>
    <col min="4356" max="4356" width="39.140625" style="20" customWidth="1"/>
    <col min="4357" max="4357" width="6.85546875" style="20" customWidth="1"/>
    <col min="4358" max="4358" width="37.5703125" style="20" customWidth="1"/>
    <col min="4359" max="4359" width="23.7109375" style="20" bestFit="1" customWidth="1"/>
    <col min="4360" max="4363" width="7" style="20" customWidth="1"/>
    <col min="4364" max="4364" width="9.28515625" style="20" customWidth="1"/>
    <col min="4365" max="4375" width="0" style="20" hidden="1" customWidth="1"/>
    <col min="4376" max="4376" width="31" style="20" customWidth="1"/>
    <col min="4377" max="4379" width="2.85546875" style="20" customWidth="1"/>
    <col min="4380" max="4380" width="2.5703125" style="20" customWidth="1"/>
    <col min="4381" max="4381" width="5.28515625" style="20" customWidth="1"/>
    <col min="4382" max="4382" width="7.140625" style="20" customWidth="1"/>
    <col min="4383" max="4383" width="8" style="20" customWidth="1"/>
    <col min="4384" max="4384" width="12.140625" style="20" customWidth="1"/>
    <col min="4385" max="4608" width="9.140625" style="20"/>
    <col min="4609" max="4609" width="0" style="20" hidden="1" customWidth="1"/>
    <col min="4610" max="4610" width="15.42578125" style="20" customWidth="1"/>
    <col min="4611" max="4611" width="6" style="20" customWidth="1"/>
    <col min="4612" max="4612" width="39.140625" style="20" customWidth="1"/>
    <col min="4613" max="4613" width="6.85546875" style="20" customWidth="1"/>
    <col min="4614" max="4614" width="37.5703125" style="20" customWidth="1"/>
    <col min="4615" max="4615" width="23.7109375" style="20" bestFit="1" customWidth="1"/>
    <col min="4616" max="4619" width="7" style="20" customWidth="1"/>
    <col min="4620" max="4620" width="9.28515625" style="20" customWidth="1"/>
    <col min="4621" max="4631" width="0" style="20" hidden="1" customWidth="1"/>
    <col min="4632" max="4632" width="31" style="20" customWidth="1"/>
    <col min="4633" max="4635" width="2.85546875" style="20" customWidth="1"/>
    <col min="4636" max="4636" width="2.5703125" style="20" customWidth="1"/>
    <col min="4637" max="4637" width="5.28515625" style="20" customWidth="1"/>
    <col min="4638" max="4638" width="7.140625" style="20" customWidth="1"/>
    <col min="4639" max="4639" width="8" style="20" customWidth="1"/>
    <col min="4640" max="4640" width="12.140625" style="20" customWidth="1"/>
    <col min="4641" max="4864" width="9.140625" style="20"/>
    <col min="4865" max="4865" width="0" style="20" hidden="1" customWidth="1"/>
    <col min="4866" max="4866" width="15.42578125" style="20" customWidth="1"/>
    <col min="4867" max="4867" width="6" style="20" customWidth="1"/>
    <col min="4868" max="4868" width="39.140625" style="20" customWidth="1"/>
    <col min="4869" max="4869" width="6.85546875" style="20" customWidth="1"/>
    <col min="4870" max="4870" width="37.5703125" style="20" customWidth="1"/>
    <col min="4871" max="4871" width="23.7109375" style="20" bestFit="1" customWidth="1"/>
    <col min="4872" max="4875" width="7" style="20" customWidth="1"/>
    <col min="4876" max="4876" width="9.28515625" style="20" customWidth="1"/>
    <col min="4877" max="4887" width="0" style="20" hidden="1" customWidth="1"/>
    <col min="4888" max="4888" width="31" style="20" customWidth="1"/>
    <col min="4889" max="4891" width="2.85546875" style="20" customWidth="1"/>
    <col min="4892" max="4892" width="2.5703125" style="20" customWidth="1"/>
    <col min="4893" max="4893" width="5.28515625" style="20" customWidth="1"/>
    <col min="4894" max="4894" width="7.140625" style="20" customWidth="1"/>
    <col min="4895" max="4895" width="8" style="20" customWidth="1"/>
    <col min="4896" max="4896" width="12.140625" style="20" customWidth="1"/>
    <col min="4897" max="5120" width="9.140625" style="20"/>
    <col min="5121" max="5121" width="0" style="20" hidden="1" customWidth="1"/>
    <col min="5122" max="5122" width="15.42578125" style="20" customWidth="1"/>
    <col min="5123" max="5123" width="6" style="20" customWidth="1"/>
    <col min="5124" max="5124" width="39.140625" style="20" customWidth="1"/>
    <col min="5125" max="5125" width="6.85546875" style="20" customWidth="1"/>
    <col min="5126" max="5126" width="37.5703125" style="20" customWidth="1"/>
    <col min="5127" max="5127" width="23.7109375" style="20" bestFit="1" customWidth="1"/>
    <col min="5128" max="5131" width="7" style="20" customWidth="1"/>
    <col min="5132" max="5132" width="9.28515625" style="20" customWidth="1"/>
    <col min="5133" max="5143" width="0" style="20" hidden="1" customWidth="1"/>
    <col min="5144" max="5144" width="31" style="20" customWidth="1"/>
    <col min="5145" max="5147" width="2.85546875" style="20" customWidth="1"/>
    <col min="5148" max="5148" width="2.5703125" style="20" customWidth="1"/>
    <col min="5149" max="5149" width="5.28515625" style="20" customWidth="1"/>
    <col min="5150" max="5150" width="7.140625" style="20" customWidth="1"/>
    <col min="5151" max="5151" width="8" style="20" customWidth="1"/>
    <col min="5152" max="5152" width="12.140625" style="20" customWidth="1"/>
    <col min="5153" max="5376" width="9.140625" style="20"/>
    <col min="5377" max="5377" width="0" style="20" hidden="1" customWidth="1"/>
    <col min="5378" max="5378" width="15.42578125" style="20" customWidth="1"/>
    <col min="5379" max="5379" width="6" style="20" customWidth="1"/>
    <col min="5380" max="5380" width="39.140625" style="20" customWidth="1"/>
    <col min="5381" max="5381" width="6.85546875" style="20" customWidth="1"/>
    <col min="5382" max="5382" width="37.5703125" style="20" customWidth="1"/>
    <col min="5383" max="5383" width="23.7109375" style="20" bestFit="1" customWidth="1"/>
    <col min="5384" max="5387" width="7" style="20" customWidth="1"/>
    <col min="5388" max="5388" width="9.28515625" style="20" customWidth="1"/>
    <col min="5389" max="5399" width="0" style="20" hidden="1" customWidth="1"/>
    <col min="5400" max="5400" width="31" style="20" customWidth="1"/>
    <col min="5401" max="5403" width="2.85546875" style="20" customWidth="1"/>
    <col min="5404" max="5404" width="2.5703125" style="20" customWidth="1"/>
    <col min="5405" max="5405" width="5.28515625" style="20" customWidth="1"/>
    <col min="5406" max="5406" width="7.140625" style="20" customWidth="1"/>
    <col min="5407" max="5407" width="8" style="20" customWidth="1"/>
    <col min="5408" max="5408" width="12.140625" style="20" customWidth="1"/>
    <col min="5409" max="5632" width="9.140625" style="20"/>
    <col min="5633" max="5633" width="0" style="20" hidden="1" customWidth="1"/>
    <col min="5634" max="5634" width="15.42578125" style="20" customWidth="1"/>
    <col min="5635" max="5635" width="6" style="20" customWidth="1"/>
    <col min="5636" max="5636" width="39.140625" style="20" customWidth="1"/>
    <col min="5637" max="5637" width="6.85546875" style="20" customWidth="1"/>
    <col min="5638" max="5638" width="37.5703125" style="20" customWidth="1"/>
    <col min="5639" max="5639" width="23.7109375" style="20" bestFit="1" customWidth="1"/>
    <col min="5640" max="5643" width="7" style="20" customWidth="1"/>
    <col min="5644" max="5644" width="9.28515625" style="20" customWidth="1"/>
    <col min="5645" max="5655" width="0" style="20" hidden="1" customWidth="1"/>
    <col min="5656" max="5656" width="31" style="20" customWidth="1"/>
    <col min="5657" max="5659" width="2.85546875" style="20" customWidth="1"/>
    <col min="5660" max="5660" width="2.5703125" style="20" customWidth="1"/>
    <col min="5661" max="5661" width="5.28515625" style="20" customWidth="1"/>
    <col min="5662" max="5662" width="7.140625" style="20" customWidth="1"/>
    <col min="5663" max="5663" width="8" style="20" customWidth="1"/>
    <col min="5664" max="5664" width="12.140625" style="20" customWidth="1"/>
    <col min="5665" max="5888" width="9.140625" style="20"/>
    <col min="5889" max="5889" width="0" style="20" hidden="1" customWidth="1"/>
    <col min="5890" max="5890" width="15.42578125" style="20" customWidth="1"/>
    <col min="5891" max="5891" width="6" style="20" customWidth="1"/>
    <col min="5892" max="5892" width="39.140625" style="20" customWidth="1"/>
    <col min="5893" max="5893" width="6.85546875" style="20" customWidth="1"/>
    <col min="5894" max="5894" width="37.5703125" style="20" customWidth="1"/>
    <col min="5895" max="5895" width="23.7109375" style="20" bestFit="1" customWidth="1"/>
    <col min="5896" max="5899" width="7" style="20" customWidth="1"/>
    <col min="5900" max="5900" width="9.28515625" style="20" customWidth="1"/>
    <col min="5901" max="5911" width="0" style="20" hidden="1" customWidth="1"/>
    <col min="5912" max="5912" width="31" style="20" customWidth="1"/>
    <col min="5913" max="5915" width="2.85546875" style="20" customWidth="1"/>
    <col min="5916" max="5916" width="2.5703125" style="20" customWidth="1"/>
    <col min="5917" max="5917" width="5.28515625" style="20" customWidth="1"/>
    <col min="5918" max="5918" width="7.140625" style="20" customWidth="1"/>
    <col min="5919" max="5919" width="8" style="20" customWidth="1"/>
    <col min="5920" max="5920" width="12.140625" style="20" customWidth="1"/>
    <col min="5921" max="6144" width="9.140625" style="20"/>
    <col min="6145" max="6145" width="0" style="20" hidden="1" customWidth="1"/>
    <col min="6146" max="6146" width="15.42578125" style="20" customWidth="1"/>
    <col min="6147" max="6147" width="6" style="20" customWidth="1"/>
    <col min="6148" max="6148" width="39.140625" style="20" customWidth="1"/>
    <col min="6149" max="6149" width="6.85546875" style="20" customWidth="1"/>
    <col min="6150" max="6150" width="37.5703125" style="20" customWidth="1"/>
    <col min="6151" max="6151" width="23.7109375" style="20" bestFit="1" customWidth="1"/>
    <col min="6152" max="6155" width="7" style="20" customWidth="1"/>
    <col min="6156" max="6156" width="9.28515625" style="20" customWidth="1"/>
    <col min="6157" max="6167" width="0" style="20" hidden="1" customWidth="1"/>
    <col min="6168" max="6168" width="31" style="20" customWidth="1"/>
    <col min="6169" max="6171" width="2.85546875" style="20" customWidth="1"/>
    <col min="6172" max="6172" width="2.5703125" style="20" customWidth="1"/>
    <col min="6173" max="6173" width="5.28515625" style="20" customWidth="1"/>
    <col min="6174" max="6174" width="7.140625" style="20" customWidth="1"/>
    <col min="6175" max="6175" width="8" style="20" customWidth="1"/>
    <col min="6176" max="6176" width="12.140625" style="20" customWidth="1"/>
    <col min="6177" max="6400" width="9.140625" style="20"/>
    <col min="6401" max="6401" width="0" style="20" hidden="1" customWidth="1"/>
    <col min="6402" max="6402" width="15.42578125" style="20" customWidth="1"/>
    <col min="6403" max="6403" width="6" style="20" customWidth="1"/>
    <col min="6404" max="6404" width="39.140625" style="20" customWidth="1"/>
    <col min="6405" max="6405" width="6.85546875" style="20" customWidth="1"/>
    <col min="6406" max="6406" width="37.5703125" style="20" customWidth="1"/>
    <col min="6407" max="6407" width="23.7109375" style="20" bestFit="1" customWidth="1"/>
    <col min="6408" max="6411" width="7" style="20" customWidth="1"/>
    <col min="6412" max="6412" width="9.28515625" style="20" customWidth="1"/>
    <col min="6413" max="6423" width="0" style="20" hidden="1" customWidth="1"/>
    <col min="6424" max="6424" width="31" style="20" customWidth="1"/>
    <col min="6425" max="6427" width="2.85546875" style="20" customWidth="1"/>
    <col min="6428" max="6428" width="2.5703125" style="20" customWidth="1"/>
    <col min="6429" max="6429" width="5.28515625" style="20" customWidth="1"/>
    <col min="6430" max="6430" width="7.140625" style="20" customWidth="1"/>
    <col min="6431" max="6431" width="8" style="20" customWidth="1"/>
    <col min="6432" max="6432" width="12.140625" style="20" customWidth="1"/>
    <col min="6433" max="6656" width="9.140625" style="20"/>
    <col min="6657" max="6657" width="0" style="20" hidden="1" customWidth="1"/>
    <col min="6658" max="6658" width="15.42578125" style="20" customWidth="1"/>
    <col min="6659" max="6659" width="6" style="20" customWidth="1"/>
    <col min="6660" max="6660" width="39.140625" style="20" customWidth="1"/>
    <col min="6661" max="6661" width="6.85546875" style="20" customWidth="1"/>
    <col min="6662" max="6662" width="37.5703125" style="20" customWidth="1"/>
    <col min="6663" max="6663" width="23.7109375" style="20" bestFit="1" customWidth="1"/>
    <col min="6664" max="6667" width="7" style="20" customWidth="1"/>
    <col min="6668" max="6668" width="9.28515625" style="20" customWidth="1"/>
    <col min="6669" max="6679" width="0" style="20" hidden="1" customWidth="1"/>
    <col min="6680" max="6680" width="31" style="20" customWidth="1"/>
    <col min="6681" max="6683" width="2.85546875" style="20" customWidth="1"/>
    <col min="6684" max="6684" width="2.5703125" style="20" customWidth="1"/>
    <col min="6685" max="6685" width="5.28515625" style="20" customWidth="1"/>
    <col min="6686" max="6686" width="7.140625" style="20" customWidth="1"/>
    <col min="6687" max="6687" width="8" style="20" customWidth="1"/>
    <col min="6688" max="6688" width="12.140625" style="20" customWidth="1"/>
    <col min="6689" max="6912" width="9.140625" style="20"/>
    <col min="6913" max="6913" width="0" style="20" hidden="1" customWidth="1"/>
    <col min="6914" max="6914" width="15.42578125" style="20" customWidth="1"/>
    <col min="6915" max="6915" width="6" style="20" customWidth="1"/>
    <col min="6916" max="6916" width="39.140625" style="20" customWidth="1"/>
    <col min="6917" max="6917" width="6.85546875" style="20" customWidth="1"/>
    <col min="6918" max="6918" width="37.5703125" style="20" customWidth="1"/>
    <col min="6919" max="6919" width="23.7109375" style="20" bestFit="1" customWidth="1"/>
    <col min="6920" max="6923" width="7" style="20" customWidth="1"/>
    <col min="6924" max="6924" width="9.28515625" style="20" customWidth="1"/>
    <col min="6925" max="6935" width="0" style="20" hidden="1" customWidth="1"/>
    <col min="6936" max="6936" width="31" style="20" customWidth="1"/>
    <col min="6937" max="6939" width="2.85546875" style="20" customWidth="1"/>
    <col min="6940" max="6940" width="2.5703125" style="20" customWidth="1"/>
    <col min="6941" max="6941" width="5.28515625" style="20" customWidth="1"/>
    <col min="6942" max="6942" width="7.140625" style="20" customWidth="1"/>
    <col min="6943" max="6943" width="8" style="20" customWidth="1"/>
    <col min="6944" max="6944" width="12.140625" style="20" customWidth="1"/>
    <col min="6945" max="7168" width="9.140625" style="20"/>
    <col min="7169" max="7169" width="0" style="20" hidden="1" customWidth="1"/>
    <col min="7170" max="7170" width="15.42578125" style="20" customWidth="1"/>
    <col min="7171" max="7171" width="6" style="20" customWidth="1"/>
    <col min="7172" max="7172" width="39.140625" style="20" customWidth="1"/>
    <col min="7173" max="7173" width="6.85546875" style="20" customWidth="1"/>
    <col min="7174" max="7174" width="37.5703125" style="20" customWidth="1"/>
    <col min="7175" max="7175" width="23.7109375" style="20" bestFit="1" customWidth="1"/>
    <col min="7176" max="7179" width="7" style="20" customWidth="1"/>
    <col min="7180" max="7180" width="9.28515625" style="20" customWidth="1"/>
    <col min="7181" max="7191" width="0" style="20" hidden="1" customWidth="1"/>
    <col min="7192" max="7192" width="31" style="20" customWidth="1"/>
    <col min="7193" max="7195" width="2.85546875" style="20" customWidth="1"/>
    <col min="7196" max="7196" width="2.5703125" style="20" customWidth="1"/>
    <col min="7197" max="7197" width="5.28515625" style="20" customWidth="1"/>
    <col min="7198" max="7198" width="7.140625" style="20" customWidth="1"/>
    <col min="7199" max="7199" width="8" style="20" customWidth="1"/>
    <col min="7200" max="7200" width="12.140625" style="20" customWidth="1"/>
    <col min="7201" max="7424" width="9.140625" style="20"/>
    <col min="7425" max="7425" width="0" style="20" hidden="1" customWidth="1"/>
    <col min="7426" max="7426" width="15.42578125" style="20" customWidth="1"/>
    <col min="7427" max="7427" width="6" style="20" customWidth="1"/>
    <col min="7428" max="7428" width="39.140625" style="20" customWidth="1"/>
    <col min="7429" max="7429" width="6.85546875" style="20" customWidth="1"/>
    <col min="7430" max="7430" width="37.5703125" style="20" customWidth="1"/>
    <col min="7431" max="7431" width="23.7109375" style="20" bestFit="1" customWidth="1"/>
    <col min="7432" max="7435" width="7" style="20" customWidth="1"/>
    <col min="7436" max="7436" width="9.28515625" style="20" customWidth="1"/>
    <col min="7437" max="7447" width="0" style="20" hidden="1" customWidth="1"/>
    <col min="7448" max="7448" width="31" style="20" customWidth="1"/>
    <col min="7449" max="7451" width="2.85546875" style="20" customWidth="1"/>
    <col min="7452" max="7452" width="2.5703125" style="20" customWidth="1"/>
    <col min="7453" max="7453" width="5.28515625" style="20" customWidth="1"/>
    <col min="7454" max="7454" width="7.140625" style="20" customWidth="1"/>
    <col min="7455" max="7455" width="8" style="20" customWidth="1"/>
    <col min="7456" max="7456" width="12.140625" style="20" customWidth="1"/>
    <col min="7457" max="7680" width="9.140625" style="20"/>
    <col min="7681" max="7681" width="0" style="20" hidden="1" customWidth="1"/>
    <col min="7682" max="7682" width="15.42578125" style="20" customWidth="1"/>
    <col min="7683" max="7683" width="6" style="20" customWidth="1"/>
    <col min="7684" max="7684" width="39.140625" style="20" customWidth="1"/>
    <col min="7685" max="7685" width="6.85546875" style="20" customWidth="1"/>
    <col min="7686" max="7686" width="37.5703125" style="20" customWidth="1"/>
    <col min="7687" max="7687" width="23.7109375" style="20" bestFit="1" customWidth="1"/>
    <col min="7688" max="7691" width="7" style="20" customWidth="1"/>
    <col min="7692" max="7692" width="9.28515625" style="20" customWidth="1"/>
    <col min="7693" max="7703" width="0" style="20" hidden="1" customWidth="1"/>
    <col min="7704" max="7704" width="31" style="20" customWidth="1"/>
    <col min="7705" max="7707" width="2.85546875" style="20" customWidth="1"/>
    <col min="7708" max="7708" width="2.5703125" style="20" customWidth="1"/>
    <col min="7709" max="7709" width="5.28515625" style="20" customWidth="1"/>
    <col min="7710" max="7710" width="7.140625" style="20" customWidth="1"/>
    <col min="7711" max="7711" width="8" style="20" customWidth="1"/>
    <col min="7712" max="7712" width="12.140625" style="20" customWidth="1"/>
    <col min="7713" max="7936" width="9.140625" style="20"/>
    <col min="7937" max="7937" width="0" style="20" hidden="1" customWidth="1"/>
    <col min="7938" max="7938" width="15.42578125" style="20" customWidth="1"/>
    <col min="7939" max="7939" width="6" style="20" customWidth="1"/>
    <col min="7940" max="7940" width="39.140625" style="20" customWidth="1"/>
    <col min="7941" max="7941" width="6.85546875" style="20" customWidth="1"/>
    <col min="7942" max="7942" width="37.5703125" style="20" customWidth="1"/>
    <col min="7943" max="7943" width="23.7109375" style="20" bestFit="1" customWidth="1"/>
    <col min="7944" max="7947" width="7" style="20" customWidth="1"/>
    <col min="7948" max="7948" width="9.28515625" style="20" customWidth="1"/>
    <col min="7949" max="7959" width="0" style="20" hidden="1" customWidth="1"/>
    <col min="7960" max="7960" width="31" style="20" customWidth="1"/>
    <col min="7961" max="7963" width="2.85546875" style="20" customWidth="1"/>
    <col min="7964" max="7964" width="2.5703125" style="20" customWidth="1"/>
    <col min="7965" max="7965" width="5.28515625" style="20" customWidth="1"/>
    <col min="7966" max="7966" width="7.140625" style="20" customWidth="1"/>
    <col min="7967" max="7967" width="8" style="20" customWidth="1"/>
    <col min="7968" max="7968" width="12.140625" style="20" customWidth="1"/>
    <col min="7969" max="8192" width="9.140625" style="20"/>
    <col min="8193" max="8193" width="0" style="20" hidden="1" customWidth="1"/>
    <col min="8194" max="8194" width="15.42578125" style="20" customWidth="1"/>
    <col min="8195" max="8195" width="6" style="20" customWidth="1"/>
    <col min="8196" max="8196" width="39.140625" style="20" customWidth="1"/>
    <col min="8197" max="8197" width="6.85546875" style="20" customWidth="1"/>
    <col min="8198" max="8198" width="37.5703125" style="20" customWidth="1"/>
    <col min="8199" max="8199" width="23.7109375" style="20" bestFit="1" customWidth="1"/>
    <col min="8200" max="8203" width="7" style="20" customWidth="1"/>
    <col min="8204" max="8204" width="9.28515625" style="20" customWidth="1"/>
    <col min="8205" max="8215" width="0" style="20" hidden="1" customWidth="1"/>
    <col min="8216" max="8216" width="31" style="20" customWidth="1"/>
    <col min="8217" max="8219" width="2.85546875" style="20" customWidth="1"/>
    <col min="8220" max="8220" width="2.5703125" style="20" customWidth="1"/>
    <col min="8221" max="8221" width="5.28515625" style="20" customWidth="1"/>
    <col min="8222" max="8222" width="7.140625" style="20" customWidth="1"/>
    <col min="8223" max="8223" width="8" style="20" customWidth="1"/>
    <col min="8224" max="8224" width="12.140625" style="20" customWidth="1"/>
    <col min="8225" max="8448" width="9.140625" style="20"/>
    <col min="8449" max="8449" width="0" style="20" hidden="1" customWidth="1"/>
    <col min="8450" max="8450" width="15.42578125" style="20" customWidth="1"/>
    <col min="8451" max="8451" width="6" style="20" customWidth="1"/>
    <col min="8452" max="8452" width="39.140625" style="20" customWidth="1"/>
    <col min="8453" max="8453" width="6.85546875" style="20" customWidth="1"/>
    <col min="8454" max="8454" width="37.5703125" style="20" customWidth="1"/>
    <col min="8455" max="8455" width="23.7109375" style="20" bestFit="1" customWidth="1"/>
    <col min="8456" max="8459" width="7" style="20" customWidth="1"/>
    <col min="8460" max="8460" width="9.28515625" style="20" customWidth="1"/>
    <col min="8461" max="8471" width="0" style="20" hidden="1" customWidth="1"/>
    <col min="8472" max="8472" width="31" style="20" customWidth="1"/>
    <col min="8473" max="8475" width="2.85546875" style="20" customWidth="1"/>
    <col min="8476" max="8476" width="2.5703125" style="20" customWidth="1"/>
    <col min="8477" max="8477" width="5.28515625" style="20" customWidth="1"/>
    <col min="8478" max="8478" width="7.140625" style="20" customWidth="1"/>
    <col min="8479" max="8479" width="8" style="20" customWidth="1"/>
    <col min="8480" max="8480" width="12.140625" style="20" customWidth="1"/>
    <col min="8481" max="8704" width="9.140625" style="20"/>
    <col min="8705" max="8705" width="0" style="20" hidden="1" customWidth="1"/>
    <col min="8706" max="8706" width="15.42578125" style="20" customWidth="1"/>
    <col min="8707" max="8707" width="6" style="20" customWidth="1"/>
    <col min="8708" max="8708" width="39.140625" style="20" customWidth="1"/>
    <col min="8709" max="8709" width="6.85546875" style="20" customWidth="1"/>
    <col min="8710" max="8710" width="37.5703125" style="20" customWidth="1"/>
    <col min="8711" max="8711" width="23.7109375" style="20" bestFit="1" customWidth="1"/>
    <col min="8712" max="8715" width="7" style="20" customWidth="1"/>
    <col min="8716" max="8716" width="9.28515625" style="20" customWidth="1"/>
    <col min="8717" max="8727" width="0" style="20" hidden="1" customWidth="1"/>
    <col min="8728" max="8728" width="31" style="20" customWidth="1"/>
    <col min="8729" max="8731" width="2.85546875" style="20" customWidth="1"/>
    <col min="8732" max="8732" width="2.5703125" style="20" customWidth="1"/>
    <col min="8733" max="8733" width="5.28515625" style="20" customWidth="1"/>
    <col min="8734" max="8734" width="7.140625" style="20" customWidth="1"/>
    <col min="8735" max="8735" width="8" style="20" customWidth="1"/>
    <col min="8736" max="8736" width="12.140625" style="20" customWidth="1"/>
    <col min="8737" max="8960" width="9.140625" style="20"/>
    <col min="8961" max="8961" width="0" style="20" hidden="1" customWidth="1"/>
    <col min="8962" max="8962" width="15.42578125" style="20" customWidth="1"/>
    <col min="8963" max="8963" width="6" style="20" customWidth="1"/>
    <col min="8964" max="8964" width="39.140625" style="20" customWidth="1"/>
    <col min="8965" max="8965" width="6.85546875" style="20" customWidth="1"/>
    <col min="8966" max="8966" width="37.5703125" style="20" customWidth="1"/>
    <col min="8967" max="8967" width="23.7109375" style="20" bestFit="1" customWidth="1"/>
    <col min="8968" max="8971" width="7" style="20" customWidth="1"/>
    <col min="8972" max="8972" width="9.28515625" style="20" customWidth="1"/>
    <col min="8973" max="8983" width="0" style="20" hidden="1" customWidth="1"/>
    <col min="8984" max="8984" width="31" style="20" customWidth="1"/>
    <col min="8985" max="8987" width="2.85546875" style="20" customWidth="1"/>
    <col min="8988" max="8988" width="2.5703125" style="20" customWidth="1"/>
    <col min="8989" max="8989" width="5.28515625" style="20" customWidth="1"/>
    <col min="8990" max="8990" width="7.140625" style="20" customWidth="1"/>
    <col min="8991" max="8991" width="8" style="20" customWidth="1"/>
    <col min="8992" max="8992" width="12.140625" style="20" customWidth="1"/>
    <col min="8993" max="9216" width="9.140625" style="20"/>
    <col min="9217" max="9217" width="0" style="20" hidden="1" customWidth="1"/>
    <col min="9218" max="9218" width="15.42578125" style="20" customWidth="1"/>
    <col min="9219" max="9219" width="6" style="20" customWidth="1"/>
    <col min="9220" max="9220" width="39.140625" style="20" customWidth="1"/>
    <col min="9221" max="9221" width="6.85546875" style="20" customWidth="1"/>
    <col min="9222" max="9222" width="37.5703125" style="20" customWidth="1"/>
    <col min="9223" max="9223" width="23.7109375" style="20" bestFit="1" customWidth="1"/>
    <col min="9224" max="9227" width="7" style="20" customWidth="1"/>
    <col min="9228" max="9228" width="9.28515625" style="20" customWidth="1"/>
    <col min="9229" max="9239" width="0" style="20" hidden="1" customWidth="1"/>
    <col min="9240" max="9240" width="31" style="20" customWidth="1"/>
    <col min="9241" max="9243" width="2.85546875" style="20" customWidth="1"/>
    <col min="9244" max="9244" width="2.5703125" style="20" customWidth="1"/>
    <col min="9245" max="9245" width="5.28515625" style="20" customWidth="1"/>
    <col min="9246" max="9246" width="7.140625" style="20" customWidth="1"/>
    <col min="9247" max="9247" width="8" style="20" customWidth="1"/>
    <col min="9248" max="9248" width="12.140625" style="20" customWidth="1"/>
    <col min="9249" max="9472" width="9.140625" style="20"/>
    <col min="9473" max="9473" width="0" style="20" hidden="1" customWidth="1"/>
    <col min="9474" max="9474" width="15.42578125" style="20" customWidth="1"/>
    <col min="9475" max="9475" width="6" style="20" customWidth="1"/>
    <col min="9476" max="9476" width="39.140625" style="20" customWidth="1"/>
    <col min="9477" max="9477" width="6.85546875" style="20" customWidth="1"/>
    <col min="9478" max="9478" width="37.5703125" style="20" customWidth="1"/>
    <col min="9479" max="9479" width="23.7109375" style="20" bestFit="1" customWidth="1"/>
    <col min="9480" max="9483" width="7" style="20" customWidth="1"/>
    <col min="9484" max="9484" width="9.28515625" style="20" customWidth="1"/>
    <col min="9485" max="9495" width="0" style="20" hidden="1" customWidth="1"/>
    <col min="9496" max="9496" width="31" style="20" customWidth="1"/>
    <col min="9497" max="9499" width="2.85546875" style="20" customWidth="1"/>
    <col min="9500" max="9500" width="2.5703125" style="20" customWidth="1"/>
    <col min="9501" max="9501" width="5.28515625" style="20" customWidth="1"/>
    <col min="9502" max="9502" width="7.140625" style="20" customWidth="1"/>
    <col min="9503" max="9503" width="8" style="20" customWidth="1"/>
    <col min="9504" max="9504" width="12.140625" style="20" customWidth="1"/>
    <col min="9505" max="9728" width="9.140625" style="20"/>
    <col min="9729" max="9729" width="0" style="20" hidden="1" customWidth="1"/>
    <col min="9730" max="9730" width="15.42578125" style="20" customWidth="1"/>
    <col min="9731" max="9731" width="6" style="20" customWidth="1"/>
    <col min="9732" max="9732" width="39.140625" style="20" customWidth="1"/>
    <col min="9733" max="9733" width="6.85546875" style="20" customWidth="1"/>
    <col min="9734" max="9734" width="37.5703125" style="20" customWidth="1"/>
    <col min="9735" max="9735" width="23.7109375" style="20" bestFit="1" customWidth="1"/>
    <col min="9736" max="9739" width="7" style="20" customWidth="1"/>
    <col min="9740" max="9740" width="9.28515625" style="20" customWidth="1"/>
    <col min="9741" max="9751" width="0" style="20" hidden="1" customWidth="1"/>
    <col min="9752" max="9752" width="31" style="20" customWidth="1"/>
    <col min="9753" max="9755" width="2.85546875" style="20" customWidth="1"/>
    <col min="9756" max="9756" width="2.5703125" style="20" customWidth="1"/>
    <col min="9757" max="9757" width="5.28515625" style="20" customWidth="1"/>
    <col min="9758" max="9758" width="7.140625" style="20" customWidth="1"/>
    <col min="9759" max="9759" width="8" style="20" customWidth="1"/>
    <col min="9760" max="9760" width="12.140625" style="20" customWidth="1"/>
    <col min="9761" max="9984" width="9.140625" style="20"/>
    <col min="9985" max="9985" width="0" style="20" hidden="1" customWidth="1"/>
    <col min="9986" max="9986" width="15.42578125" style="20" customWidth="1"/>
    <col min="9987" max="9987" width="6" style="20" customWidth="1"/>
    <col min="9988" max="9988" width="39.140625" style="20" customWidth="1"/>
    <col min="9989" max="9989" width="6.85546875" style="20" customWidth="1"/>
    <col min="9990" max="9990" width="37.5703125" style="20" customWidth="1"/>
    <col min="9991" max="9991" width="23.7109375" style="20" bestFit="1" customWidth="1"/>
    <col min="9992" max="9995" width="7" style="20" customWidth="1"/>
    <col min="9996" max="9996" width="9.28515625" style="20" customWidth="1"/>
    <col min="9997" max="10007" width="0" style="20" hidden="1" customWidth="1"/>
    <col min="10008" max="10008" width="31" style="20" customWidth="1"/>
    <col min="10009" max="10011" width="2.85546875" style="20" customWidth="1"/>
    <col min="10012" max="10012" width="2.5703125" style="20" customWidth="1"/>
    <col min="10013" max="10013" width="5.28515625" style="20" customWidth="1"/>
    <col min="10014" max="10014" width="7.140625" style="20" customWidth="1"/>
    <col min="10015" max="10015" width="8" style="20" customWidth="1"/>
    <col min="10016" max="10016" width="12.140625" style="20" customWidth="1"/>
    <col min="10017" max="10240" width="9.140625" style="20"/>
    <col min="10241" max="10241" width="0" style="20" hidden="1" customWidth="1"/>
    <col min="10242" max="10242" width="15.42578125" style="20" customWidth="1"/>
    <col min="10243" max="10243" width="6" style="20" customWidth="1"/>
    <col min="10244" max="10244" width="39.140625" style="20" customWidth="1"/>
    <col min="10245" max="10245" width="6.85546875" style="20" customWidth="1"/>
    <col min="10246" max="10246" width="37.5703125" style="20" customWidth="1"/>
    <col min="10247" max="10247" width="23.7109375" style="20" bestFit="1" customWidth="1"/>
    <col min="10248" max="10251" width="7" style="20" customWidth="1"/>
    <col min="10252" max="10252" width="9.28515625" style="20" customWidth="1"/>
    <col min="10253" max="10263" width="0" style="20" hidden="1" customWidth="1"/>
    <col min="10264" max="10264" width="31" style="20" customWidth="1"/>
    <col min="10265" max="10267" width="2.85546875" style="20" customWidth="1"/>
    <col min="10268" max="10268" width="2.5703125" style="20" customWidth="1"/>
    <col min="10269" max="10269" width="5.28515625" style="20" customWidth="1"/>
    <col min="10270" max="10270" width="7.140625" style="20" customWidth="1"/>
    <col min="10271" max="10271" width="8" style="20" customWidth="1"/>
    <col min="10272" max="10272" width="12.140625" style="20" customWidth="1"/>
    <col min="10273" max="10496" width="9.140625" style="20"/>
    <col min="10497" max="10497" width="0" style="20" hidden="1" customWidth="1"/>
    <col min="10498" max="10498" width="15.42578125" style="20" customWidth="1"/>
    <col min="10499" max="10499" width="6" style="20" customWidth="1"/>
    <col min="10500" max="10500" width="39.140625" style="20" customWidth="1"/>
    <col min="10501" max="10501" width="6.85546875" style="20" customWidth="1"/>
    <col min="10502" max="10502" width="37.5703125" style="20" customWidth="1"/>
    <col min="10503" max="10503" width="23.7109375" style="20" bestFit="1" customWidth="1"/>
    <col min="10504" max="10507" width="7" style="20" customWidth="1"/>
    <col min="10508" max="10508" width="9.28515625" style="20" customWidth="1"/>
    <col min="10509" max="10519" width="0" style="20" hidden="1" customWidth="1"/>
    <col min="10520" max="10520" width="31" style="20" customWidth="1"/>
    <col min="10521" max="10523" width="2.85546875" style="20" customWidth="1"/>
    <col min="10524" max="10524" width="2.5703125" style="20" customWidth="1"/>
    <col min="10525" max="10525" width="5.28515625" style="20" customWidth="1"/>
    <col min="10526" max="10526" width="7.140625" style="20" customWidth="1"/>
    <col min="10527" max="10527" width="8" style="20" customWidth="1"/>
    <col min="10528" max="10528" width="12.140625" style="20" customWidth="1"/>
    <col min="10529" max="10752" width="9.140625" style="20"/>
    <col min="10753" max="10753" width="0" style="20" hidden="1" customWidth="1"/>
    <col min="10754" max="10754" width="15.42578125" style="20" customWidth="1"/>
    <col min="10755" max="10755" width="6" style="20" customWidth="1"/>
    <col min="10756" max="10756" width="39.140625" style="20" customWidth="1"/>
    <col min="10757" max="10757" width="6.85546875" style="20" customWidth="1"/>
    <col min="10758" max="10758" width="37.5703125" style="20" customWidth="1"/>
    <col min="10759" max="10759" width="23.7109375" style="20" bestFit="1" customWidth="1"/>
    <col min="10760" max="10763" width="7" style="20" customWidth="1"/>
    <col min="10764" max="10764" width="9.28515625" style="20" customWidth="1"/>
    <col min="10765" max="10775" width="0" style="20" hidden="1" customWidth="1"/>
    <col min="10776" max="10776" width="31" style="20" customWidth="1"/>
    <col min="10777" max="10779" width="2.85546875" style="20" customWidth="1"/>
    <col min="10780" max="10780" width="2.5703125" style="20" customWidth="1"/>
    <col min="10781" max="10781" width="5.28515625" style="20" customWidth="1"/>
    <col min="10782" max="10782" width="7.140625" style="20" customWidth="1"/>
    <col min="10783" max="10783" width="8" style="20" customWidth="1"/>
    <col min="10784" max="10784" width="12.140625" style="20" customWidth="1"/>
    <col min="10785" max="11008" width="9.140625" style="20"/>
    <col min="11009" max="11009" width="0" style="20" hidden="1" customWidth="1"/>
    <col min="11010" max="11010" width="15.42578125" style="20" customWidth="1"/>
    <col min="11011" max="11011" width="6" style="20" customWidth="1"/>
    <col min="11012" max="11012" width="39.140625" style="20" customWidth="1"/>
    <col min="11013" max="11013" width="6.85546875" style="20" customWidth="1"/>
    <col min="11014" max="11014" width="37.5703125" style="20" customWidth="1"/>
    <col min="11015" max="11015" width="23.7109375" style="20" bestFit="1" customWidth="1"/>
    <col min="11016" max="11019" width="7" style="20" customWidth="1"/>
    <col min="11020" max="11020" width="9.28515625" style="20" customWidth="1"/>
    <col min="11021" max="11031" width="0" style="20" hidden="1" customWidth="1"/>
    <col min="11032" max="11032" width="31" style="20" customWidth="1"/>
    <col min="11033" max="11035" width="2.85546875" style="20" customWidth="1"/>
    <col min="11036" max="11036" width="2.5703125" style="20" customWidth="1"/>
    <col min="11037" max="11037" width="5.28515625" style="20" customWidth="1"/>
    <col min="11038" max="11038" width="7.140625" style="20" customWidth="1"/>
    <col min="11039" max="11039" width="8" style="20" customWidth="1"/>
    <col min="11040" max="11040" width="12.140625" style="20" customWidth="1"/>
    <col min="11041" max="11264" width="9.140625" style="20"/>
    <col min="11265" max="11265" width="0" style="20" hidden="1" customWidth="1"/>
    <col min="11266" max="11266" width="15.42578125" style="20" customWidth="1"/>
    <col min="11267" max="11267" width="6" style="20" customWidth="1"/>
    <col min="11268" max="11268" width="39.140625" style="20" customWidth="1"/>
    <col min="11269" max="11269" width="6.85546875" style="20" customWidth="1"/>
    <col min="11270" max="11270" width="37.5703125" style="20" customWidth="1"/>
    <col min="11271" max="11271" width="23.7109375" style="20" bestFit="1" customWidth="1"/>
    <col min="11272" max="11275" width="7" style="20" customWidth="1"/>
    <col min="11276" max="11276" width="9.28515625" style="20" customWidth="1"/>
    <col min="11277" max="11287" width="0" style="20" hidden="1" customWidth="1"/>
    <col min="11288" max="11288" width="31" style="20" customWidth="1"/>
    <col min="11289" max="11291" width="2.85546875" style="20" customWidth="1"/>
    <col min="11292" max="11292" width="2.5703125" style="20" customWidth="1"/>
    <col min="11293" max="11293" width="5.28515625" style="20" customWidth="1"/>
    <col min="11294" max="11294" width="7.140625" style="20" customWidth="1"/>
    <col min="11295" max="11295" width="8" style="20" customWidth="1"/>
    <col min="11296" max="11296" width="12.140625" style="20" customWidth="1"/>
    <col min="11297" max="11520" width="9.140625" style="20"/>
    <col min="11521" max="11521" width="0" style="20" hidden="1" customWidth="1"/>
    <col min="11522" max="11522" width="15.42578125" style="20" customWidth="1"/>
    <col min="11523" max="11523" width="6" style="20" customWidth="1"/>
    <col min="11524" max="11524" width="39.140625" style="20" customWidth="1"/>
    <col min="11525" max="11525" width="6.85546875" style="20" customWidth="1"/>
    <col min="11526" max="11526" width="37.5703125" style="20" customWidth="1"/>
    <col min="11527" max="11527" width="23.7109375" style="20" bestFit="1" customWidth="1"/>
    <col min="11528" max="11531" width="7" style="20" customWidth="1"/>
    <col min="11532" max="11532" width="9.28515625" style="20" customWidth="1"/>
    <col min="11533" max="11543" width="0" style="20" hidden="1" customWidth="1"/>
    <col min="11544" max="11544" width="31" style="20" customWidth="1"/>
    <col min="11545" max="11547" width="2.85546875" style="20" customWidth="1"/>
    <col min="11548" max="11548" width="2.5703125" style="20" customWidth="1"/>
    <col min="11549" max="11549" width="5.28515625" style="20" customWidth="1"/>
    <col min="11550" max="11550" width="7.140625" style="20" customWidth="1"/>
    <col min="11551" max="11551" width="8" style="20" customWidth="1"/>
    <col min="11552" max="11552" width="12.140625" style="20" customWidth="1"/>
    <col min="11553" max="11776" width="9.140625" style="20"/>
    <col min="11777" max="11777" width="0" style="20" hidden="1" customWidth="1"/>
    <col min="11778" max="11778" width="15.42578125" style="20" customWidth="1"/>
    <col min="11779" max="11779" width="6" style="20" customWidth="1"/>
    <col min="11780" max="11780" width="39.140625" style="20" customWidth="1"/>
    <col min="11781" max="11781" width="6.85546875" style="20" customWidth="1"/>
    <col min="11782" max="11782" width="37.5703125" style="20" customWidth="1"/>
    <col min="11783" max="11783" width="23.7109375" style="20" bestFit="1" customWidth="1"/>
    <col min="11784" max="11787" width="7" style="20" customWidth="1"/>
    <col min="11788" max="11788" width="9.28515625" style="20" customWidth="1"/>
    <col min="11789" max="11799" width="0" style="20" hidden="1" customWidth="1"/>
    <col min="11800" max="11800" width="31" style="20" customWidth="1"/>
    <col min="11801" max="11803" width="2.85546875" style="20" customWidth="1"/>
    <col min="11804" max="11804" width="2.5703125" style="20" customWidth="1"/>
    <col min="11805" max="11805" width="5.28515625" style="20" customWidth="1"/>
    <col min="11806" max="11806" width="7.140625" style="20" customWidth="1"/>
    <col min="11807" max="11807" width="8" style="20" customWidth="1"/>
    <col min="11808" max="11808" width="12.140625" style="20" customWidth="1"/>
    <col min="11809" max="12032" width="9.140625" style="20"/>
    <col min="12033" max="12033" width="0" style="20" hidden="1" customWidth="1"/>
    <col min="12034" max="12034" width="15.42578125" style="20" customWidth="1"/>
    <col min="12035" max="12035" width="6" style="20" customWidth="1"/>
    <col min="12036" max="12036" width="39.140625" style="20" customWidth="1"/>
    <col min="12037" max="12037" width="6.85546875" style="20" customWidth="1"/>
    <col min="12038" max="12038" width="37.5703125" style="20" customWidth="1"/>
    <col min="12039" max="12039" width="23.7109375" style="20" bestFit="1" customWidth="1"/>
    <col min="12040" max="12043" width="7" style="20" customWidth="1"/>
    <col min="12044" max="12044" width="9.28515625" style="20" customWidth="1"/>
    <col min="12045" max="12055" width="0" style="20" hidden="1" customWidth="1"/>
    <col min="12056" max="12056" width="31" style="20" customWidth="1"/>
    <col min="12057" max="12059" width="2.85546875" style="20" customWidth="1"/>
    <col min="12060" max="12060" width="2.5703125" style="20" customWidth="1"/>
    <col min="12061" max="12061" width="5.28515625" style="20" customWidth="1"/>
    <col min="12062" max="12062" width="7.140625" style="20" customWidth="1"/>
    <col min="12063" max="12063" width="8" style="20" customWidth="1"/>
    <col min="12064" max="12064" width="12.140625" style="20" customWidth="1"/>
    <col min="12065" max="12288" width="9.140625" style="20"/>
    <col min="12289" max="12289" width="0" style="20" hidden="1" customWidth="1"/>
    <col min="12290" max="12290" width="15.42578125" style="20" customWidth="1"/>
    <col min="12291" max="12291" width="6" style="20" customWidth="1"/>
    <col min="12292" max="12292" width="39.140625" style="20" customWidth="1"/>
    <col min="12293" max="12293" width="6.85546875" style="20" customWidth="1"/>
    <col min="12294" max="12294" width="37.5703125" style="20" customWidth="1"/>
    <col min="12295" max="12295" width="23.7109375" style="20" bestFit="1" customWidth="1"/>
    <col min="12296" max="12299" width="7" style="20" customWidth="1"/>
    <col min="12300" max="12300" width="9.28515625" style="20" customWidth="1"/>
    <col min="12301" max="12311" width="0" style="20" hidden="1" customWidth="1"/>
    <col min="12312" max="12312" width="31" style="20" customWidth="1"/>
    <col min="12313" max="12315" width="2.85546875" style="20" customWidth="1"/>
    <col min="12316" max="12316" width="2.5703125" style="20" customWidth="1"/>
    <col min="12317" max="12317" width="5.28515625" style="20" customWidth="1"/>
    <col min="12318" max="12318" width="7.140625" style="20" customWidth="1"/>
    <col min="12319" max="12319" width="8" style="20" customWidth="1"/>
    <col min="12320" max="12320" width="12.140625" style="20" customWidth="1"/>
    <col min="12321" max="12544" width="9.140625" style="20"/>
    <col min="12545" max="12545" width="0" style="20" hidden="1" customWidth="1"/>
    <col min="12546" max="12546" width="15.42578125" style="20" customWidth="1"/>
    <col min="12547" max="12547" width="6" style="20" customWidth="1"/>
    <col min="12548" max="12548" width="39.140625" style="20" customWidth="1"/>
    <col min="12549" max="12549" width="6.85546875" style="20" customWidth="1"/>
    <col min="12550" max="12550" width="37.5703125" style="20" customWidth="1"/>
    <col min="12551" max="12551" width="23.7109375" style="20" bestFit="1" customWidth="1"/>
    <col min="12552" max="12555" width="7" style="20" customWidth="1"/>
    <col min="12556" max="12556" width="9.28515625" style="20" customWidth="1"/>
    <col min="12557" max="12567" width="0" style="20" hidden="1" customWidth="1"/>
    <col min="12568" max="12568" width="31" style="20" customWidth="1"/>
    <col min="12569" max="12571" width="2.85546875" style="20" customWidth="1"/>
    <col min="12572" max="12572" width="2.5703125" style="20" customWidth="1"/>
    <col min="12573" max="12573" width="5.28515625" style="20" customWidth="1"/>
    <col min="12574" max="12574" width="7.140625" style="20" customWidth="1"/>
    <col min="12575" max="12575" width="8" style="20" customWidth="1"/>
    <col min="12576" max="12576" width="12.140625" style="20" customWidth="1"/>
    <col min="12577" max="12800" width="9.140625" style="20"/>
    <col min="12801" max="12801" width="0" style="20" hidden="1" customWidth="1"/>
    <col min="12802" max="12802" width="15.42578125" style="20" customWidth="1"/>
    <col min="12803" max="12803" width="6" style="20" customWidth="1"/>
    <col min="12804" max="12804" width="39.140625" style="20" customWidth="1"/>
    <col min="12805" max="12805" width="6.85546875" style="20" customWidth="1"/>
    <col min="12806" max="12806" width="37.5703125" style="20" customWidth="1"/>
    <col min="12807" max="12807" width="23.7109375" style="20" bestFit="1" customWidth="1"/>
    <col min="12808" max="12811" width="7" style="20" customWidth="1"/>
    <col min="12812" max="12812" width="9.28515625" style="20" customWidth="1"/>
    <col min="12813" max="12823" width="0" style="20" hidden="1" customWidth="1"/>
    <col min="12824" max="12824" width="31" style="20" customWidth="1"/>
    <col min="12825" max="12827" width="2.85546875" style="20" customWidth="1"/>
    <col min="12828" max="12828" width="2.5703125" style="20" customWidth="1"/>
    <col min="12829" max="12829" width="5.28515625" style="20" customWidth="1"/>
    <col min="12830" max="12830" width="7.140625" style="20" customWidth="1"/>
    <col min="12831" max="12831" width="8" style="20" customWidth="1"/>
    <col min="12832" max="12832" width="12.140625" style="20" customWidth="1"/>
    <col min="12833" max="13056" width="9.140625" style="20"/>
    <col min="13057" max="13057" width="0" style="20" hidden="1" customWidth="1"/>
    <col min="13058" max="13058" width="15.42578125" style="20" customWidth="1"/>
    <col min="13059" max="13059" width="6" style="20" customWidth="1"/>
    <col min="13060" max="13060" width="39.140625" style="20" customWidth="1"/>
    <col min="13061" max="13061" width="6.85546875" style="20" customWidth="1"/>
    <col min="13062" max="13062" width="37.5703125" style="20" customWidth="1"/>
    <col min="13063" max="13063" width="23.7109375" style="20" bestFit="1" customWidth="1"/>
    <col min="13064" max="13067" width="7" style="20" customWidth="1"/>
    <col min="13068" max="13068" width="9.28515625" style="20" customWidth="1"/>
    <col min="13069" max="13079" width="0" style="20" hidden="1" customWidth="1"/>
    <col min="13080" max="13080" width="31" style="20" customWidth="1"/>
    <col min="13081" max="13083" width="2.85546875" style="20" customWidth="1"/>
    <col min="13084" max="13084" width="2.5703125" style="20" customWidth="1"/>
    <col min="13085" max="13085" width="5.28515625" style="20" customWidth="1"/>
    <col min="13086" max="13086" width="7.140625" style="20" customWidth="1"/>
    <col min="13087" max="13087" width="8" style="20" customWidth="1"/>
    <col min="13088" max="13088" width="12.140625" style="20" customWidth="1"/>
    <col min="13089" max="13312" width="9.140625" style="20"/>
    <col min="13313" max="13313" width="0" style="20" hidden="1" customWidth="1"/>
    <col min="13314" max="13314" width="15.42578125" style="20" customWidth="1"/>
    <col min="13315" max="13315" width="6" style="20" customWidth="1"/>
    <col min="13316" max="13316" width="39.140625" style="20" customWidth="1"/>
    <col min="13317" max="13317" width="6.85546875" style="20" customWidth="1"/>
    <col min="13318" max="13318" width="37.5703125" style="20" customWidth="1"/>
    <col min="13319" max="13319" width="23.7109375" style="20" bestFit="1" customWidth="1"/>
    <col min="13320" max="13323" width="7" style="20" customWidth="1"/>
    <col min="13324" max="13324" width="9.28515625" style="20" customWidth="1"/>
    <col min="13325" max="13335" width="0" style="20" hidden="1" customWidth="1"/>
    <col min="13336" max="13336" width="31" style="20" customWidth="1"/>
    <col min="13337" max="13339" width="2.85546875" style="20" customWidth="1"/>
    <col min="13340" max="13340" width="2.5703125" style="20" customWidth="1"/>
    <col min="13341" max="13341" width="5.28515625" style="20" customWidth="1"/>
    <col min="13342" max="13342" width="7.140625" style="20" customWidth="1"/>
    <col min="13343" max="13343" width="8" style="20" customWidth="1"/>
    <col min="13344" max="13344" width="12.140625" style="20" customWidth="1"/>
    <col min="13345" max="13568" width="9.140625" style="20"/>
    <col min="13569" max="13569" width="0" style="20" hidden="1" customWidth="1"/>
    <col min="13570" max="13570" width="15.42578125" style="20" customWidth="1"/>
    <col min="13571" max="13571" width="6" style="20" customWidth="1"/>
    <col min="13572" max="13572" width="39.140625" style="20" customWidth="1"/>
    <col min="13573" max="13573" width="6.85546875" style="20" customWidth="1"/>
    <col min="13574" max="13574" width="37.5703125" style="20" customWidth="1"/>
    <col min="13575" max="13575" width="23.7109375" style="20" bestFit="1" customWidth="1"/>
    <col min="13576" max="13579" width="7" style="20" customWidth="1"/>
    <col min="13580" max="13580" width="9.28515625" style="20" customWidth="1"/>
    <col min="13581" max="13591" width="0" style="20" hidden="1" customWidth="1"/>
    <col min="13592" max="13592" width="31" style="20" customWidth="1"/>
    <col min="13593" max="13595" width="2.85546875" style="20" customWidth="1"/>
    <col min="13596" max="13596" width="2.5703125" style="20" customWidth="1"/>
    <col min="13597" max="13597" width="5.28515625" style="20" customWidth="1"/>
    <col min="13598" max="13598" width="7.140625" style="20" customWidth="1"/>
    <col min="13599" max="13599" width="8" style="20" customWidth="1"/>
    <col min="13600" max="13600" width="12.140625" style="20" customWidth="1"/>
    <col min="13601" max="13824" width="9.140625" style="20"/>
    <col min="13825" max="13825" width="0" style="20" hidden="1" customWidth="1"/>
    <col min="13826" max="13826" width="15.42578125" style="20" customWidth="1"/>
    <col min="13827" max="13827" width="6" style="20" customWidth="1"/>
    <col min="13828" max="13828" width="39.140625" style="20" customWidth="1"/>
    <col min="13829" max="13829" width="6.85546875" style="20" customWidth="1"/>
    <col min="13830" max="13830" width="37.5703125" style="20" customWidth="1"/>
    <col min="13831" max="13831" width="23.7109375" style="20" bestFit="1" customWidth="1"/>
    <col min="13832" max="13835" width="7" style="20" customWidth="1"/>
    <col min="13836" max="13836" width="9.28515625" style="20" customWidth="1"/>
    <col min="13837" max="13847" width="0" style="20" hidden="1" customWidth="1"/>
    <col min="13848" max="13848" width="31" style="20" customWidth="1"/>
    <col min="13849" max="13851" width="2.85546875" style="20" customWidth="1"/>
    <col min="13852" max="13852" width="2.5703125" style="20" customWidth="1"/>
    <col min="13853" max="13853" width="5.28515625" style="20" customWidth="1"/>
    <col min="13854" max="13854" width="7.140625" style="20" customWidth="1"/>
    <col min="13855" max="13855" width="8" style="20" customWidth="1"/>
    <col min="13856" max="13856" width="12.140625" style="20" customWidth="1"/>
    <col min="13857" max="14080" width="9.140625" style="20"/>
    <col min="14081" max="14081" width="0" style="20" hidden="1" customWidth="1"/>
    <col min="14082" max="14082" width="15.42578125" style="20" customWidth="1"/>
    <col min="14083" max="14083" width="6" style="20" customWidth="1"/>
    <col min="14084" max="14084" width="39.140625" style="20" customWidth="1"/>
    <col min="14085" max="14085" width="6.85546875" style="20" customWidth="1"/>
    <col min="14086" max="14086" width="37.5703125" style="20" customWidth="1"/>
    <col min="14087" max="14087" width="23.7109375" style="20" bestFit="1" customWidth="1"/>
    <col min="14088" max="14091" width="7" style="20" customWidth="1"/>
    <col min="14092" max="14092" width="9.28515625" style="20" customWidth="1"/>
    <col min="14093" max="14103" width="0" style="20" hidden="1" customWidth="1"/>
    <col min="14104" max="14104" width="31" style="20" customWidth="1"/>
    <col min="14105" max="14107" width="2.85546875" style="20" customWidth="1"/>
    <col min="14108" max="14108" width="2.5703125" style="20" customWidth="1"/>
    <col min="14109" max="14109" width="5.28515625" style="20" customWidth="1"/>
    <col min="14110" max="14110" width="7.140625" style="20" customWidth="1"/>
    <col min="14111" max="14111" width="8" style="20" customWidth="1"/>
    <col min="14112" max="14112" width="12.140625" style="20" customWidth="1"/>
    <col min="14113" max="14336" width="9.140625" style="20"/>
    <col min="14337" max="14337" width="0" style="20" hidden="1" customWidth="1"/>
    <col min="14338" max="14338" width="15.42578125" style="20" customWidth="1"/>
    <col min="14339" max="14339" width="6" style="20" customWidth="1"/>
    <col min="14340" max="14340" width="39.140625" style="20" customWidth="1"/>
    <col min="14341" max="14341" width="6.85546875" style="20" customWidth="1"/>
    <col min="14342" max="14342" width="37.5703125" style="20" customWidth="1"/>
    <col min="14343" max="14343" width="23.7109375" style="20" bestFit="1" customWidth="1"/>
    <col min="14344" max="14347" width="7" style="20" customWidth="1"/>
    <col min="14348" max="14348" width="9.28515625" style="20" customWidth="1"/>
    <col min="14349" max="14359" width="0" style="20" hidden="1" customWidth="1"/>
    <col min="14360" max="14360" width="31" style="20" customWidth="1"/>
    <col min="14361" max="14363" width="2.85546875" style="20" customWidth="1"/>
    <col min="14364" max="14364" width="2.5703125" style="20" customWidth="1"/>
    <col min="14365" max="14365" width="5.28515625" style="20" customWidth="1"/>
    <col min="14366" max="14366" width="7.140625" style="20" customWidth="1"/>
    <col min="14367" max="14367" width="8" style="20" customWidth="1"/>
    <col min="14368" max="14368" width="12.140625" style="20" customWidth="1"/>
    <col min="14369" max="14592" width="9.140625" style="20"/>
    <col min="14593" max="14593" width="0" style="20" hidden="1" customWidth="1"/>
    <col min="14594" max="14594" width="15.42578125" style="20" customWidth="1"/>
    <col min="14595" max="14595" width="6" style="20" customWidth="1"/>
    <col min="14596" max="14596" width="39.140625" style="20" customWidth="1"/>
    <col min="14597" max="14597" width="6.85546875" style="20" customWidth="1"/>
    <col min="14598" max="14598" width="37.5703125" style="20" customWidth="1"/>
    <col min="14599" max="14599" width="23.7109375" style="20" bestFit="1" customWidth="1"/>
    <col min="14600" max="14603" width="7" style="20" customWidth="1"/>
    <col min="14604" max="14604" width="9.28515625" style="20" customWidth="1"/>
    <col min="14605" max="14615" width="0" style="20" hidden="1" customWidth="1"/>
    <col min="14616" max="14616" width="31" style="20" customWidth="1"/>
    <col min="14617" max="14619" width="2.85546875" style="20" customWidth="1"/>
    <col min="14620" max="14620" width="2.5703125" style="20" customWidth="1"/>
    <col min="14621" max="14621" width="5.28515625" style="20" customWidth="1"/>
    <col min="14622" max="14622" width="7.140625" style="20" customWidth="1"/>
    <col min="14623" max="14623" width="8" style="20" customWidth="1"/>
    <col min="14624" max="14624" width="12.140625" style="20" customWidth="1"/>
    <col min="14625" max="14848" width="9.140625" style="20"/>
    <col min="14849" max="14849" width="0" style="20" hidden="1" customWidth="1"/>
    <col min="14850" max="14850" width="15.42578125" style="20" customWidth="1"/>
    <col min="14851" max="14851" width="6" style="20" customWidth="1"/>
    <col min="14852" max="14852" width="39.140625" style="20" customWidth="1"/>
    <col min="14853" max="14853" width="6.85546875" style="20" customWidth="1"/>
    <col min="14854" max="14854" width="37.5703125" style="20" customWidth="1"/>
    <col min="14855" max="14855" width="23.7109375" style="20" bestFit="1" customWidth="1"/>
    <col min="14856" max="14859" width="7" style="20" customWidth="1"/>
    <col min="14860" max="14860" width="9.28515625" style="20" customWidth="1"/>
    <col min="14861" max="14871" width="0" style="20" hidden="1" customWidth="1"/>
    <col min="14872" max="14872" width="31" style="20" customWidth="1"/>
    <col min="14873" max="14875" width="2.85546875" style="20" customWidth="1"/>
    <col min="14876" max="14876" width="2.5703125" style="20" customWidth="1"/>
    <col min="14877" max="14877" width="5.28515625" style="20" customWidth="1"/>
    <col min="14878" max="14878" width="7.140625" style="20" customWidth="1"/>
    <col min="14879" max="14879" width="8" style="20" customWidth="1"/>
    <col min="14880" max="14880" width="12.140625" style="20" customWidth="1"/>
    <col min="14881" max="15104" width="9.140625" style="20"/>
    <col min="15105" max="15105" width="0" style="20" hidden="1" customWidth="1"/>
    <col min="15106" max="15106" width="15.42578125" style="20" customWidth="1"/>
    <col min="15107" max="15107" width="6" style="20" customWidth="1"/>
    <col min="15108" max="15108" width="39.140625" style="20" customWidth="1"/>
    <col min="15109" max="15109" width="6.85546875" style="20" customWidth="1"/>
    <col min="15110" max="15110" width="37.5703125" style="20" customWidth="1"/>
    <col min="15111" max="15111" width="23.7109375" style="20" bestFit="1" customWidth="1"/>
    <col min="15112" max="15115" width="7" style="20" customWidth="1"/>
    <col min="15116" max="15116" width="9.28515625" style="20" customWidth="1"/>
    <col min="15117" max="15127" width="0" style="20" hidden="1" customWidth="1"/>
    <col min="15128" max="15128" width="31" style="20" customWidth="1"/>
    <col min="15129" max="15131" width="2.85546875" style="20" customWidth="1"/>
    <col min="15132" max="15132" width="2.5703125" style="20" customWidth="1"/>
    <col min="15133" max="15133" width="5.28515625" style="20" customWidth="1"/>
    <col min="15134" max="15134" width="7.140625" style="20" customWidth="1"/>
    <col min="15135" max="15135" width="8" style="20" customWidth="1"/>
    <col min="15136" max="15136" width="12.140625" style="20" customWidth="1"/>
    <col min="15137" max="15360" width="9.140625" style="20"/>
    <col min="15361" max="15361" width="0" style="20" hidden="1" customWidth="1"/>
    <col min="15362" max="15362" width="15.42578125" style="20" customWidth="1"/>
    <col min="15363" max="15363" width="6" style="20" customWidth="1"/>
    <col min="15364" max="15364" width="39.140625" style="20" customWidth="1"/>
    <col min="15365" max="15365" width="6.85546875" style="20" customWidth="1"/>
    <col min="15366" max="15366" width="37.5703125" style="20" customWidth="1"/>
    <col min="15367" max="15367" width="23.7109375" style="20" bestFit="1" customWidth="1"/>
    <col min="15368" max="15371" width="7" style="20" customWidth="1"/>
    <col min="15372" max="15372" width="9.28515625" style="20" customWidth="1"/>
    <col min="15373" max="15383" width="0" style="20" hidden="1" customWidth="1"/>
    <col min="15384" max="15384" width="31" style="20" customWidth="1"/>
    <col min="15385" max="15387" width="2.85546875" style="20" customWidth="1"/>
    <col min="15388" max="15388" width="2.5703125" style="20" customWidth="1"/>
    <col min="15389" max="15389" width="5.28515625" style="20" customWidth="1"/>
    <col min="15390" max="15390" width="7.140625" style="20" customWidth="1"/>
    <col min="15391" max="15391" width="8" style="20" customWidth="1"/>
    <col min="15392" max="15392" width="12.140625" style="20" customWidth="1"/>
    <col min="15393" max="15616" width="9.140625" style="20"/>
    <col min="15617" max="15617" width="0" style="20" hidden="1" customWidth="1"/>
    <col min="15618" max="15618" width="15.42578125" style="20" customWidth="1"/>
    <col min="15619" max="15619" width="6" style="20" customWidth="1"/>
    <col min="15620" max="15620" width="39.140625" style="20" customWidth="1"/>
    <col min="15621" max="15621" width="6.85546875" style="20" customWidth="1"/>
    <col min="15622" max="15622" width="37.5703125" style="20" customWidth="1"/>
    <col min="15623" max="15623" width="23.7109375" style="20" bestFit="1" customWidth="1"/>
    <col min="15624" max="15627" width="7" style="20" customWidth="1"/>
    <col min="15628" max="15628" width="9.28515625" style="20" customWidth="1"/>
    <col min="15629" max="15639" width="0" style="20" hidden="1" customWidth="1"/>
    <col min="15640" max="15640" width="31" style="20" customWidth="1"/>
    <col min="15641" max="15643" width="2.85546875" style="20" customWidth="1"/>
    <col min="15644" max="15644" width="2.5703125" style="20" customWidth="1"/>
    <col min="15645" max="15645" width="5.28515625" style="20" customWidth="1"/>
    <col min="15646" max="15646" width="7.140625" style="20" customWidth="1"/>
    <col min="15647" max="15647" width="8" style="20" customWidth="1"/>
    <col min="15648" max="15648" width="12.140625" style="20" customWidth="1"/>
    <col min="15649" max="15872" width="9.140625" style="20"/>
    <col min="15873" max="15873" width="0" style="20" hidden="1" customWidth="1"/>
    <col min="15874" max="15874" width="15.42578125" style="20" customWidth="1"/>
    <col min="15875" max="15875" width="6" style="20" customWidth="1"/>
    <col min="15876" max="15876" width="39.140625" style="20" customWidth="1"/>
    <col min="15877" max="15877" width="6.85546875" style="20" customWidth="1"/>
    <col min="15878" max="15878" width="37.5703125" style="20" customWidth="1"/>
    <col min="15879" max="15879" width="23.7109375" style="20" bestFit="1" customWidth="1"/>
    <col min="15880" max="15883" width="7" style="20" customWidth="1"/>
    <col min="15884" max="15884" width="9.28515625" style="20" customWidth="1"/>
    <col min="15885" max="15895" width="0" style="20" hidden="1" customWidth="1"/>
    <col min="15896" max="15896" width="31" style="20" customWidth="1"/>
    <col min="15897" max="15899" width="2.85546875" style="20" customWidth="1"/>
    <col min="15900" max="15900" width="2.5703125" style="20" customWidth="1"/>
    <col min="15901" max="15901" width="5.28515625" style="20" customWidth="1"/>
    <col min="15902" max="15902" width="7.140625" style="20" customWidth="1"/>
    <col min="15903" max="15903" width="8" style="20" customWidth="1"/>
    <col min="15904" max="15904" width="12.140625" style="20" customWidth="1"/>
    <col min="15905" max="16128" width="9.140625" style="20"/>
    <col min="16129" max="16129" width="0" style="20" hidden="1" customWidth="1"/>
    <col min="16130" max="16130" width="15.42578125" style="20" customWidth="1"/>
    <col min="16131" max="16131" width="6" style="20" customWidth="1"/>
    <col min="16132" max="16132" width="39.140625" style="20" customWidth="1"/>
    <col min="16133" max="16133" width="6.85546875" style="20" customWidth="1"/>
    <col min="16134" max="16134" width="37.5703125" style="20" customWidth="1"/>
    <col min="16135" max="16135" width="23.7109375" style="20" bestFit="1" customWidth="1"/>
    <col min="16136" max="16139" width="7" style="20" customWidth="1"/>
    <col min="16140" max="16140" width="9.28515625" style="20" customWidth="1"/>
    <col min="16141" max="16151" width="0" style="20" hidden="1" customWidth="1"/>
    <col min="16152" max="16152" width="31" style="20" customWidth="1"/>
    <col min="16153" max="16155" width="2.85546875" style="20" customWidth="1"/>
    <col min="16156" max="16156" width="2.5703125" style="20" customWidth="1"/>
    <col min="16157" max="16157" width="5.28515625" style="20" customWidth="1"/>
    <col min="16158" max="16158" width="7.140625" style="20" customWidth="1"/>
    <col min="16159" max="16159" width="8" style="20" customWidth="1"/>
    <col min="16160" max="16160" width="12.140625" style="20" customWidth="1"/>
    <col min="16161" max="16384" width="9.140625" style="20"/>
  </cols>
  <sheetData>
    <row r="1" spans="1:32" s="3" customFormat="1" ht="0.75" hidden="1" customHeight="1" x14ac:dyDescent="0.2">
      <c r="A1" s="1"/>
      <c r="B1" s="1"/>
      <c r="C1" s="1"/>
      <c r="D1" s="131" t="s">
        <v>0</v>
      </c>
      <c r="E1" s="132"/>
      <c r="F1" s="2"/>
      <c r="G1" s="2"/>
      <c r="H1" s="133">
        <v>6000</v>
      </c>
      <c r="I1" s="133"/>
      <c r="J1" s="133"/>
      <c r="K1" s="1"/>
      <c r="L1" s="1"/>
      <c r="M1" s="1"/>
      <c r="N1" s="1"/>
      <c r="O1" s="1"/>
      <c r="P1" s="1"/>
      <c r="AC1" s="4"/>
    </row>
    <row r="2" spans="1:32" s="3" customFormat="1" ht="14.25" hidden="1" x14ac:dyDescent="0.2">
      <c r="A2" s="1"/>
      <c r="B2" s="1"/>
      <c r="C2" s="1"/>
      <c r="D2" s="134" t="s">
        <v>1</v>
      </c>
      <c r="E2" s="135"/>
      <c r="F2" s="5"/>
      <c r="G2" s="5"/>
      <c r="H2" s="136" t="str">
        <f>IF(O9&gt;0,H1/O9,"0")</f>
        <v>0</v>
      </c>
      <c r="I2" s="136" t="str">
        <f>IF(N9&gt;0,I1/N9,"0")</f>
        <v>0</v>
      </c>
      <c r="J2" s="136" t="str">
        <f>IF(O9&gt;0,J1/O9,"0")</f>
        <v>0</v>
      </c>
      <c r="K2" s="1"/>
      <c r="L2" s="1"/>
      <c r="M2" s="1"/>
      <c r="N2" s="1"/>
      <c r="O2" s="1"/>
      <c r="P2" s="1"/>
      <c r="AC2" s="4"/>
    </row>
    <row r="3" spans="1:32" s="3" customFormat="1" ht="14.25" hidden="1" x14ac:dyDescent="0.2">
      <c r="A3" s="1"/>
      <c r="B3" s="1"/>
      <c r="C3" s="1"/>
      <c r="D3" s="134" t="s">
        <v>2</v>
      </c>
      <c r="E3" s="135"/>
      <c r="F3" s="5"/>
      <c r="G3" s="5"/>
      <c r="H3" s="137" t="str">
        <f>IF($O$9&gt;0,R9/$O$9,"0")</f>
        <v>0</v>
      </c>
      <c r="I3" s="137" t="str">
        <f>IF($N$9&gt;0,R9/$N$9,"0")</f>
        <v>0</v>
      </c>
      <c r="J3" s="137" t="str">
        <f>IF($N$9&gt;0,S9/$N$9,"0")</f>
        <v>0</v>
      </c>
      <c r="K3" s="1"/>
      <c r="L3" s="1"/>
      <c r="M3" s="1"/>
      <c r="N3" s="1"/>
      <c r="O3" s="1"/>
      <c r="P3" s="1"/>
      <c r="AC3" s="4"/>
    </row>
    <row r="4" spans="1:32" s="3" customFormat="1" ht="14.25" hidden="1" x14ac:dyDescent="0.2">
      <c r="A4" s="1"/>
      <c r="B4" s="1"/>
      <c r="C4" s="1"/>
      <c r="D4" s="6"/>
      <c r="E4" s="7"/>
      <c r="F4" s="8" t="s">
        <v>3</v>
      </c>
      <c r="G4" s="9"/>
      <c r="I4" s="1"/>
      <c r="J4" s="1"/>
      <c r="K4" s="1"/>
      <c r="L4" s="1"/>
      <c r="M4" s="10">
        <f>IF($L$9&gt;0,Y9/$L$9,"0")</f>
        <v>0</v>
      </c>
      <c r="N4" s="1"/>
      <c r="O4" s="11"/>
      <c r="P4" s="1"/>
      <c r="W4" s="12"/>
      <c r="AC4" s="4"/>
    </row>
    <row r="5" spans="1:32" s="3" customFormat="1" ht="15" hidden="1" thickBot="1" x14ac:dyDescent="0.25">
      <c r="A5" s="1"/>
      <c r="B5" s="1"/>
      <c r="C5" s="1"/>
      <c r="D5" s="6"/>
      <c r="E5" s="7"/>
      <c r="F5" s="13" t="s">
        <v>4</v>
      </c>
      <c r="G5" s="9"/>
      <c r="I5" s="1"/>
      <c r="J5" s="1"/>
      <c r="K5" s="1"/>
      <c r="L5" s="1"/>
      <c r="M5" s="14">
        <f>IF($L$9&gt;0,AE9/$L$9,"0")</f>
        <v>0</v>
      </c>
      <c r="N5" s="1"/>
      <c r="O5" s="11"/>
      <c r="P5" s="1"/>
      <c r="W5" s="12"/>
      <c r="AC5" s="4"/>
    </row>
    <row r="6" spans="1:32" ht="18" customHeight="1" thickBot="1" x14ac:dyDescent="0.3">
      <c r="A6" s="15"/>
      <c r="B6" s="15"/>
      <c r="C6" s="15"/>
      <c r="D6" s="16"/>
      <c r="E6" s="17"/>
      <c r="F6" s="16"/>
      <c r="G6" s="16"/>
      <c r="H6" s="18"/>
      <c r="I6" s="16"/>
      <c r="J6" s="16"/>
      <c r="K6" s="16"/>
      <c r="L6" s="16"/>
      <c r="M6" s="16"/>
      <c r="N6" s="16"/>
      <c r="O6" s="19"/>
      <c r="P6" s="16"/>
    </row>
    <row r="7" spans="1:32" ht="18" customHeight="1" thickBot="1" x14ac:dyDescent="0.3">
      <c r="A7" s="24"/>
      <c r="B7" s="25"/>
      <c r="C7" s="25"/>
      <c r="D7" s="26" t="s">
        <v>5</v>
      </c>
      <c r="E7" s="27"/>
      <c r="F7" s="27"/>
      <c r="G7" s="27"/>
      <c r="H7" s="127" t="s">
        <v>6</v>
      </c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9"/>
    </row>
    <row r="8" spans="1:32" ht="123.75" customHeight="1" x14ac:dyDescent="0.25">
      <c r="A8" s="28" t="s">
        <v>7</v>
      </c>
      <c r="B8" s="29" t="s">
        <v>8</v>
      </c>
      <c r="C8" s="29" t="s">
        <v>9</v>
      </c>
      <c r="D8" s="30" t="s">
        <v>10</v>
      </c>
      <c r="E8" s="31" t="s">
        <v>11</v>
      </c>
      <c r="F8" s="32" t="s">
        <v>12</v>
      </c>
      <c r="G8" s="32" t="s">
        <v>13</v>
      </c>
      <c r="H8" s="29" t="s">
        <v>14</v>
      </c>
      <c r="I8" s="29" t="s">
        <v>15</v>
      </c>
      <c r="J8" s="29" t="s">
        <v>16</v>
      </c>
      <c r="K8" s="29" t="s">
        <v>17</v>
      </c>
      <c r="L8" s="33" t="s">
        <v>18</v>
      </c>
      <c r="M8" s="34" t="s">
        <v>19</v>
      </c>
      <c r="N8" s="35" t="s">
        <v>20</v>
      </c>
      <c r="O8" s="36" t="s">
        <v>21</v>
      </c>
      <c r="P8" s="37" t="s">
        <v>22</v>
      </c>
      <c r="Q8" s="38" t="s">
        <v>23</v>
      </c>
      <c r="R8" s="39" t="s">
        <v>24</v>
      </c>
      <c r="S8" s="39" t="s">
        <v>25</v>
      </c>
      <c r="T8" s="40" t="s">
        <v>24</v>
      </c>
      <c r="U8" s="39" t="s">
        <v>26</v>
      </c>
      <c r="V8" s="40" t="s">
        <v>24</v>
      </c>
      <c r="W8" s="41" t="s">
        <v>27</v>
      </c>
      <c r="X8" s="42"/>
      <c r="Y8" s="130" t="s">
        <v>28</v>
      </c>
      <c r="Z8" s="130"/>
      <c r="AA8" s="130"/>
      <c r="AB8" s="130"/>
      <c r="AC8" s="130"/>
      <c r="AD8" s="43" t="s">
        <v>21</v>
      </c>
      <c r="AE8" s="43" t="s">
        <v>29</v>
      </c>
      <c r="AF8" s="43" t="s">
        <v>30</v>
      </c>
    </row>
    <row r="9" spans="1:32" ht="13.5" thickBot="1" x14ac:dyDescent="0.25">
      <c r="A9" s="44" t="s">
        <v>31</v>
      </c>
      <c r="B9" s="45"/>
      <c r="C9" s="46"/>
      <c r="D9" s="47" t="s">
        <v>31</v>
      </c>
      <c r="E9" s="48" t="s">
        <v>31</v>
      </c>
      <c r="F9" s="49" t="s">
        <v>31</v>
      </c>
      <c r="G9" s="49"/>
      <c r="H9" s="50"/>
      <c r="I9" s="50"/>
      <c r="J9" s="50"/>
      <c r="K9" s="50"/>
      <c r="L9" s="51">
        <f>SUM(L10:L19)</f>
        <v>1325</v>
      </c>
      <c r="M9" s="52">
        <f>SUM(M10:M64)</f>
        <v>1.2830188679245282</v>
      </c>
      <c r="N9" s="53">
        <f>SUM(N10:N64)</f>
        <v>0</v>
      </c>
      <c r="O9" s="54">
        <f>SUM(O10:O64)</f>
        <v>0</v>
      </c>
      <c r="P9" s="55">
        <f>SUM(P10:P64)</f>
        <v>0</v>
      </c>
      <c r="Q9" s="56" t="s">
        <v>32</v>
      </c>
      <c r="R9" s="57">
        <f>SUM(R10:R64)</f>
        <v>0</v>
      </c>
      <c r="S9" s="56" t="s">
        <v>32</v>
      </c>
      <c r="T9" s="56">
        <f>SUM(T10:T64)</f>
        <v>0</v>
      </c>
      <c r="U9" s="56" t="s">
        <v>32</v>
      </c>
      <c r="V9" s="56">
        <f>SUM(V10:V64)</f>
        <v>0</v>
      </c>
      <c r="W9" s="58">
        <f>SUM(W10:W64)</f>
        <v>0</v>
      </c>
      <c r="X9" s="59"/>
    </row>
    <row r="10" spans="1:32" ht="66" customHeight="1" thickBot="1" x14ac:dyDescent="0.25">
      <c r="A10" s="60"/>
      <c r="B10" s="122" t="s">
        <v>58</v>
      </c>
      <c r="C10" s="62">
        <v>1</v>
      </c>
      <c r="D10" s="140" t="s">
        <v>34</v>
      </c>
      <c r="E10" s="141"/>
      <c r="F10" s="104" t="s">
        <v>35</v>
      </c>
      <c r="G10" s="104"/>
      <c r="H10" s="63" t="s">
        <v>76</v>
      </c>
      <c r="I10" s="63" t="s">
        <v>77</v>
      </c>
      <c r="J10" s="63" t="s">
        <v>76</v>
      </c>
      <c r="K10" s="63" t="s">
        <v>76</v>
      </c>
      <c r="L10" s="64">
        <f t="shared" ref="L10:M30" si="0">AE10</f>
        <v>250</v>
      </c>
      <c r="M10" s="65"/>
      <c r="N10" s="63"/>
      <c r="O10" s="66"/>
      <c r="P10" s="67"/>
      <c r="Q10" s="68"/>
      <c r="R10" s="69"/>
      <c r="S10" s="70"/>
      <c r="T10" s="71"/>
      <c r="U10" s="70"/>
      <c r="V10" s="71"/>
      <c r="W10" s="72"/>
      <c r="Y10" s="73">
        <f>IF(H10="A",5,(IF(H10="M",3,(IF(H10="B",1,"")))))</f>
        <v>5</v>
      </c>
      <c r="Z10" s="73">
        <f>IF(I10="A",3,(IF(I10="M",2,IF(I10="b",1,""))))</f>
        <v>2</v>
      </c>
      <c r="AA10" s="73">
        <f>IF(J10="A",5,(IF(J10="M",3,IF(J10="B",1,""))))</f>
        <v>5</v>
      </c>
      <c r="AB10" s="73">
        <f>IF(K10="A",5,(IF(K10="M",3,IF(K10="B",1,""))))</f>
        <v>5</v>
      </c>
      <c r="AC10" s="74">
        <f>N10</f>
        <v>0</v>
      </c>
      <c r="AD10" s="75">
        <f>PRODUCT(Y10:AC10)</f>
        <v>0</v>
      </c>
      <c r="AE10" s="75">
        <f>PRODUCT(Y10:AB10)</f>
        <v>250</v>
      </c>
      <c r="AF10" s="76"/>
    </row>
    <row r="11" spans="1:32" ht="66" customHeight="1" thickBot="1" x14ac:dyDescent="0.25">
      <c r="A11" s="60"/>
      <c r="B11" s="123"/>
      <c r="C11" s="62">
        <v>2</v>
      </c>
      <c r="D11" s="142" t="s">
        <v>59</v>
      </c>
      <c r="E11" s="139"/>
      <c r="F11" s="105" t="s">
        <v>60</v>
      </c>
      <c r="G11" s="105"/>
      <c r="H11" s="63" t="s">
        <v>76</v>
      </c>
      <c r="I11" s="63" t="s">
        <v>77</v>
      </c>
      <c r="J11" s="63" t="s">
        <v>78</v>
      </c>
      <c r="K11" s="63" t="s">
        <v>77</v>
      </c>
      <c r="L11" s="64">
        <v>30</v>
      </c>
      <c r="M11" s="65"/>
      <c r="N11" s="63"/>
      <c r="O11" s="66"/>
      <c r="P11" s="67"/>
      <c r="Q11" s="68"/>
      <c r="R11" s="69"/>
      <c r="S11" s="70"/>
      <c r="T11" s="71"/>
      <c r="U11" s="70"/>
      <c r="V11" s="71"/>
      <c r="W11" s="72"/>
      <c r="Y11" s="73">
        <v>5</v>
      </c>
      <c r="Z11" s="73">
        <v>2</v>
      </c>
      <c r="AA11" s="73">
        <v>1</v>
      </c>
      <c r="AB11" s="73">
        <v>3</v>
      </c>
      <c r="AC11" s="74"/>
      <c r="AD11" s="75"/>
      <c r="AE11" s="75"/>
      <c r="AF11" s="76"/>
    </row>
    <row r="12" spans="1:32" ht="75" customHeight="1" thickBot="1" x14ac:dyDescent="0.25">
      <c r="A12" s="60"/>
      <c r="B12" s="123"/>
      <c r="C12" s="62">
        <v>3</v>
      </c>
      <c r="D12" s="142" t="s">
        <v>36</v>
      </c>
      <c r="E12" s="143"/>
      <c r="F12" s="105" t="s">
        <v>61</v>
      </c>
      <c r="G12" s="105"/>
      <c r="H12" s="63" t="s">
        <v>76</v>
      </c>
      <c r="I12" s="63" t="s">
        <v>77</v>
      </c>
      <c r="J12" s="63" t="s">
        <v>77</v>
      </c>
      <c r="K12" s="63" t="s">
        <v>77</v>
      </c>
      <c r="L12" s="64">
        <f t="shared" si="0"/>
        <v>90</v>
      </c>
      <c r="M12" s="65">
        <f t="shared" si="0"/>
        <v>6.7924528301886791E-2</v>
      </c>
      <c r="N12" s="63"/>
      <c r="O12" s="66">
        <f>AD12</f>
        <v>0</v>
      </c>
      <c r="P12" s="67"/>
      <c r="Q12" s="68"/>
      <c r="R12" s="69">
        <f>L12*Q12</f>
        <v>0</v>
      </c>
      <c r="S12" s="70">
        <v>0</v>
      </c>
      <c r="T12" s="71"/>
      <c r="U12" s="70"/>
      <c r="V12" s="71"/>
      <c r="W12" s="72">
        <f t="shared" ref="W12:W64" si="1">(P12*Q12)</f>
        <v>0</v>
      </c>
      <c r="Y12" s="73">
        <f t="shared" ref="Y12:Y64" si="2">IF(H12="A",5,(IF(H12="M",3,(IF(H12="B",1,"")))))</f>
        <v>5</v>
      </c>
      <c r="Z12" s="73">
        <f t="shared" ref="Z12:Z64" si="3">IF(I12="A",3,(IF(I12="M",2,IF(I12="b",1,""))))</f>
        <v>2</v>
      </c>
      <c r="AA12" s="73">
        <f t="shared" ref="AA12:AB30" si="4">IF(J12="A",5,(IF(J12="M",3,IF(J12="B",1,""))))</f>
        <v>3</v>
      </c>
      <c r="AB12" s="73">
        <f t="shared" si="4"/>
        <v>3</v>
      </c>
      <c r="AC12" s="74">
        <f t="shared" ref="AC12:AC64" si="5">N12</f>
        <v>0</v>
      </c>
      <c r="AD12" s="75">
        <f t="shared" ref="AD12:AD64" si="6">PRODUCT(Y12:AC12)</f>
        <v>0</v>
      </c>
      <c r="AE12" s="75">
        <f t="shared" ref="AE12:AE64" si="7">PRODUCT(Y12:AB12)</f>
        <v>90</v>
      </c>
      <c r="AF12" s="76">
        <f t="shared" ref="AF12:AF65" si="8">L12/$L$9</f>
        <v>6.7924528301886791E-2</v>
      </c>
    </row>
    <row r="13" spans="1:32" ht="75" customHeight="1" thickBot="1" x14ac:dyDescent="0.25">
      <c r="A13" s="60"/>
      <c r="B13" s="123"/>
      <c r="C13" s="62">
        <v>4</v>
      </c>
      <c r="D13" s="144" t="s">
        <v>37</v>
      </c>
      <c r="E13" s="145"/>
      <c r="F13" s="106" t="s">
        <v>62</v>
      </c>
      <c r="G13" s="105"/>
      <c r="H13" s="63" t="s">
        <v>76</v>
      </c>
      <c r="I13" s="63" t="s">
        <v>78</v>
      </c>
      <c r="J13" s="63" t="s">
        <v>76</v>
      </c>
      <c r="K13" s="63" t="s">
        <v>76</v>
      </c>
      <c r="L13" s="64">
        <v>75</v>
      </c>
      <c r="M13" s="65"/>
      <c r="N13" s="63"/>
      <c r="O13" s="66"/>
      <c r="P13" s="67"/>
      <c r="Q13" s="68"/>
      <c r="R13" s="69"/>
      <c r="S13" s="70"/>
      <c r="T13" s="71"/>
      <c r="U13" s="70"/>
      <c r="V13" s="71"/>
      <c r="W13" s="72"/>
      <c r="Y13" s="73">
        <v>5</v>
      </c>
      <c r="Z13" s="73">
        <v>1</v>
      </c>
      <c r="AA13" s="73">
        <v>5</v>
      </c>
      <c r="AB13" s="73">
        <v>5</v>
      </c>
      <c r="AC13" s="74"/>
      <c r="AD13" s="75"/>
      <c r="AE13" s="75"/>
      <c r="AF13" s="76"/>
    </row>
    <row r="14" spans="1:32" ht="84" customHeight="1" thickBot="1" x14ac:dyDescent="0.25">
      <c r="A14" s="60"/>
      <c r="B14" s="123"/>
      <c r="C14" s="62">
        <v>5</v>
      </c>
      <c r="D14" s="138" t="s">
        <v>63</v>
      </c>
      <c r="E14" s="139"/>
      <c r="F14" s="108" t="s">
        <v>64</v>
      </c>
      <c r="G14" s="107"/>
      <c r="H14" s="63" t="s">
        <v>76</v>
      </c>
      <c r="I14" s="63" t="s">
        <v>76</v>
      </c>
      <c r="J14" s="63" t="s">
        <v>78</v>
      </c>
      <c r="K14" s="63" t="s">
        <v>77</v>
      </c>
      <c r="L14" s="64">
        <v>45</v>
      </c>
      <c r="M14" s="65"/>
      <c r="N14" s="63"/>
      <c r="O14" s="66"/>
      <c r="P14" s="67"/>
      <c r="Q14" s="68"/>
      <c r="R14" s="69"/>
      <c r="S14" s="70"/>
      <c r="T14" s="71"/>
      <c r="U14" s="70"/>
      <c r="V14" s="71"/>
      <c r="W14" s="72"/>
      <c r="Y14" s="73">
        <v>5</v>
      </c>
      <c r="Z14" s="73">
        <v>3</v>
      </c>
      <c r="AA14" s="73">
        <v>1</v>
      </c>
      <c r="AB14" s="73">
        <v>3</v>
      </c>
      <c r="AC14" s="74"/>
      <c r="AD14" s="75"/>
      <c r="AE14" s="75"/>
      <c r="AF14" s="76"/>
    </row>
    <row r="15" spans="1:32" ht="111" customHeight="1" thickBot="1" x14ac:dyDescent="0.25">
      <c r="A15" s="60"/>
      <c r="B15" s="124"/>
      <c r="C15" s="62">
        <v>6</v>
      </c>
      <c r="D15" s="158" t="s">
        <v>38</v>
      </c>
      <c r="E15" s="158"/>
      <c r="F15" s="108" t="s">
        <v>65</v>
      </c>
      <c r="G15" s="107"/>
      <c r="H15" s="63" t="s">
        <v>76</v>
      </c>
      <c r="I15" s="63" t="s">
        <v>76</v>
      </c>
      <c r="J15" s="63" t="s">
        <v>77</v>
      </c>
      <c r="K15" s="63" t="s">
        <v>77</v>
      </c>
      <c r="L15" s="64">
        <f t="shared" si="0"/>
        <v>135</v>
      </c>
      <c r="M15" s="65">
        <f t="shared" si="0"/>
        <v>0.10188679245283019</v>
      </c>
      <c r="N15" s="63"/>
      <c r="O15" s="79">
        <f>AD15</f>
        <v>0</v>
      </c>
      <c r="P15" s="67"/>
      <c r="Q15" s="68"/>
      <c r="R15" s="69">
        <f>L15*Q15</f>
        <v>0</v>
      </c>
      <c r="S15" s="70">
        <v>0</v>
      </c>
      <c r="T15" s="71"/>
      <c r="U15" s="70"/>
      <c r="V15" s="71"/>
      <c r="W15" s="72">
        <f t="shared" si="1"/>
        <v>0</v>
      </c>
      <c r="Y15" s="73">
        <f>IF(H15="A",5,(IF(H15="M",3,(IF(H15="B",1,"")))))</f>
        <v>5</v>
      </c>
      <c r="Z15" s="73">
        <f>IF(I15="A",3,(IF(I15="M",2,IF(I15="b",1,""))))</f>
        <v>3</v>
      </c>
      <c r="AA15" s="73">
        <f>IF(J15="A",5,(IF(J15="M",3,IF(J15="B",1,""))))</f>
        <v>3</v>
      </c>
      <c r="AB15" s="73">
        <f>IF(K15="A",5,(IF(K15="M",3,IF(K15="B",1,""))))</f>
        <v>3</v>
      </c>
      <c r="AC15" s="74">
        <f>N15</f>
        <v>0</v>
      </c>
      <c r="AD15" s="75">
        <f>PRODUCT(Y15:AC15)</f>
        <v>0</v>
      </c>
      <c r="AE15" s="75">
        <f>PRODUCT(Y15:AB15)</f>
        <v>135</v>
      </c>
      <c r="AF15" s="76">
        <f t="shared" si="8"/>
        <v>0.10188679245283019</v>
      </c>
    </row>
    <row r="16" spans="1:32" ht="83.25" customHeight="1" thickBot="1" x14ac:dyDescent="0.25">
      <c r="A16" s="60"/>
      <c r="B16" s="124"/>
      <c r="C16" s="62">
        <v>7</v>
      </c>
      <c r="D16" s="159" t="s">
        <v>39</v>
      </c>
      <c r="E16" s="160"/>
      <c r="F16" s="117" t="s">
        <v>66</v>
      </c>
      <c r="G16" s="118"/>
      <c r="H16" s="63" t="s">
        <v>76</v>
      </c>
      <c r="I16" s="63" t="s">
        <v>77</v>
      </c>
      <c r="J16" s="63" t="s">
        <v>77</v>
      </c>
      <c r="K16" s="63" t="s">
        <v>76</v>
      </c>
      <c r="L16" s="64">
        <v>150</v>
      </c>
      <c r="M16" s="65"/>
      <c r="N16" s="63"/>
      <c r="O16" s="79"/>
      <c r="P16" s="67"/>
      <c r="Q16" s="68"/>
      <c r="R16" s="69"/>
      <c r="S16" s="70"/>
      <c r="T16" s="71"/>
      <c r="U16" s="70"/>
      <c r="V16" s="71"/>
      <c r="W16" s="72"/>
      <c r="Y16" s="73">
        <v>5</v>
      </c>
      <c r="Z16" s="73">
        <v>2</v>
      </c>
      <c r="AA16" s="73">
        <v>3</v>
      </c>
      <c r="AB16" s="73">
        <v>5</v>
      </c>
      <c r="AC16" s="74"/>
      <c r="AD16" s="75"/>
      <c r="AE16" s="75"/>
      <c r="AF16" s="76"/>
    </row>
    <row r="17" spans="1:32" ht="49.5" customHeight="1" thickBot="1" x14ac:dyDescent="0.25">
      <c r="A17" s="60"/>
      <c r="B17" s="124"/>
      <c r="C17" s="62">
        <v>8</v>
      </c>
      <c r="D17" s="161" t="s">
        <v>40</v>
      </c>
      <c r="E17" s="162"/>
      <c r="F17" s="109" t="s">
        <v>67</v>
      </c>
      <c r="G17" s="109"/>
      <c r="H17" s="63" t="s">
        <v>76</v>
      </c>
      <c r="I17" s="63" t="s">
        <v>77</v>
      </c>
      <c r="J17" s="63" t="s">
        <v>76</v>
      </c>
      <c r="K17" s="63" t="s">
        <v>76</v>
      </c>
      <c r="L17" s="64">
        <v>250</v>
      </c>
      <c r="M17" s="65"/>
      <c r="N17" s="63"/>
      <c r="O17" s="79"/>
      <c r="P17" s="67"/>
      <c r="Q17" s="68"/>
      <c r="R17" s="69"/>
      <c r="S17" s="70"/>
      <c r="T17" s="71"/>
      <c r="U17" s="70"/>
      <c r="V17" s="71"/>
      <c r="W17" s="72"/>
      <c r="Y17" s="73">
        <v>5</v>
      </c>
      <c r="Z17" s="73">
        <v>2</v>
      </c>
      <c r="AA17" s="73">
        <v>5</v>
      </c>
      <c r="AB17" s="73">
        <v>5</v>
      </c>
      <c r="AC17" s="74"/>
      <c r="AD17" s="75"/>
      <c r="AE17" s="75"/>
      <c r="AF17" s="76"/>
    </row>
    <row r="18" spans="1:32" ht="102.75" customHeight="1" thickBot="1" x14ac:dyDescent="0.25">
      <c r="A18" s="60"/>
      <c r="B18" s="123" t="s">
        <v>45</v>
      </c>
      <c r="C18" s="62">
        <v>9</v>
      </c>
      <c r="D18" s="140" t="s">
        <v>46</v>
      </c>
      <c r="E18" s="141"/>
      <c r="F18" s="104" t="s">
        <v>47</v>
      </c>
      <c r="G18" s="104"/>
      <c r="H18" s="63" t="s">
        <v>76</v>
      </c>
      <c r="I18" s="63" t="s">
        <v>77</v>
      </c>
      <c r="J18" s="63" t="s">
        <v>78</v>
      </c>
      <c r="K18" s="63" t="s">
        <v>76</v>
      </c>
      <c r="L18" s="64">
        <v>50</v>
      </c>
      <c r="M18" s="65"/>
      <c r="N18" s="63"/>
      <c r="O18" s="79"/>
      <c r="P18" s="67"/>
      <c r="Q18" s="68"/>
      <c r="R18" s="69"/>
      <c r="S18" s="70"/>
      <c r="T18" s="71"/>
      <c r="U18" s="70"/>
      <c r="V18" s="71"/>
      <c r="W18" s="72"/>
      <c r="Y18" s="73">
        <v>5</v>
      </c>
      <c r="Z18" s="73">
        <v>2</v>
      </c>
      <c r="AA18" s="73">
        <v>1</v>
      </c>
      <c r="AB18" s="73">
        <v>5</v>
      </c>
      <c r="AC18" s="74"/>
      <c r="AD18" s="75"/>
      <c r="AE18" s="75"/>
      <c r="AF18" s="76"/>
    </row>
    <row r="19" spans="1:32" ht="101.25" customHeight="1" thickBot="1" x14ac:dyDescent="0.25">
      <c r="A19" s="60"/>
      <c r="B19" s="124"/>
      <c r="C19" s="62">
        <v>10</v>
      </c>
      <c r="D19" s="140" t="s">
        <v>41</v>
      </c>
      <c r="E19" s="141"/>
      <c r="F19" s="110" t="s">
        <v>42</v>
      </c>
      <c r="G19" s="110"/>
      <c r="H19" s="63" t="s">
        <v>76</v>
      </c>
      <c r="I19" s="63" t="s">
        <v>77</v>
      </c>
      <c r="J19" s="63" t="s">
        <v>76</v>
      </c>
      <c r="K19" s="63" t="s">
        <v>76</v>
      </c>
      <c r="L19" s="64">
        <f t="shared" si="0"/>
        <v>250</v>
      </c>
      <c r="M19" s="65"/>
      <c r="N19" s="63"/>
      <c r="O19" s="79"/>
      <c r="P19" s="67"/>
      <c r="Q19" s="68"/>
      <c r="R19" s="69"/>
      <c r="S19" s="70"/>
      <c r="T19" s="71"/>
      <c r="U19" s="70"/>
      <c r="V19" s="71"/>
      <c r="W19" s="72"/>
      <c r="Y19" s="73">
        <f>IF(H19="A",5,(IF(H19="M",3,(IF(H19="B",1,"")))))</f>
        <v>5</v>
      </c>
      <c r="Z19" s="73">
        <f>IF(I19="A",3,(IF(I19="M",2,IF(I19="b",1,""))))</f>
        <v>2</v>
      </c>
      <c r="AA19" s="73">
        <f>IF(J19="A",5,(IF(J19="M",3,IF(J19="B",1,""))))</f>
        <v>5</v>
      </c>
      <c r="AB19" s="73">
        <f>IF(K19="A",5,(IF(K19="M",3,IF(K19="B",1,""))))</f>
        <v>5</v>
      </c>
      <c r="AC19" s="74">
        <f>N19</f>
        <v>0</v>
      </c>
      <c r="AD19" s="75">
        <f>PRODUCT(Y19:AC19)</f>
        <v>0</v>
      </c>
      <c r="AE19" s="75">
        <f>PRODUCT(Y19:AB19)</f>
        <v>250</v>
      </c>
      <c r="AF19" s="76"/>
    </row>
    <row r="20" spans="1:32" ht="105.75" customHeight="1" thickBot="1" x14ac:dyDescent="0.25">
      <c r="A20" s="80"/>
      <c r="B20" s="125"/>
      <c r="C20" s="62">
        <v>11</v>
      </c>
      <c r="D20" s="157" t="s">
        <v>43</v>
      </c>
      <c r="E20" s="157"/>
      <c r="F20" s="111" t="s">
        <v>44</v>
      </c>
      <c r="G20" s="111"/>
      <c r="H20" s="63" t="s">
        <v>76</v>
      </c>
      <c r="I20" s="63" t="s">
        <v>77</v>
      </c>
      <c r="J20" s="63" t="s">
        <v>76</v>
      </c>
      <c r="K20" s="63" t="s">
        <v>76</v>
      </c>
      <c r="L20" s="64">
        <f t="shared" si="0"/>
        <v>250</v>
      </c>
      <c r="M20" s="65">
        <f>AF20</f>
        <v>0.18867924528301888</v>
      </c>
      <c r="N20" s="63"/>
      <c r="O20" s="66">
        <f t="shared" ref="O20:O31" si="9">AD20</f>
        <v>0</v>
      </c>
      <c r="P20" s="67"/>
      <c r="Q20" s="68"/>
      <c r="R20" s="69">
        <f>L20*Q20</f>
        <v>0</v>
      </c>
      <c r="S20" s="81">
        <v>0</v>
      </c>
      <c r="T20" s="82"/>
      <c r="U20" s="81"/>
      <c r="V20" s="71"/>
      <c r="W20" s="72">
        <f t="shared" si="1"/>
        <v>0</v>
      </c>
      <c r="Y20" s="73">
        <f t="shared" si="2"/>
        <v>5</v>
      </c>
      <c r="Z20" s="73">
        <f t="shared" si="3"/>
        <v>2</v>
      </c>
      <c r="AA20" s="73">
        <f t="shared" si="4"/>
        <v>5</v>
      </c>
      <c r="AB20" s="73">
        <f t="shared" si="4"/>
        <v>5</v>
      </c>
      <c r="AC20" s="74">
        <f t="shared" si="5"/>
        <v>0</v>
      </c>
      <c r="AD20" s="75">
        <f t="shared" si="6"/>
        <v>0</v>
      </c>
      <c r="AE20" s="75">
        <f t="shared" si="7"/>
        <v>250</v>
      </c>
      <c r="AF20" s="76">
        <f t="shared" si="8"/>
        <v>0.18867924528301888</v>
      </c>
    </row>
    <row r="21" spans="1:32" ht="87.75" customHeight="1" thickBot="1" x14ac:dyDescent="0.25">
      <c r="A21" s="80"/>
      <c r="B21" s="126" t="s">
        <v>48</v>
      </c>
      <c r="C21" s="62">
        <v>12</v>
      </c>
      <c r="D21" s="148" t="s">
        <v>68</v>
      </c>
      <c r="E21" s="149"/>
      <c r="F21" s="112" t="s">
        <v>69</v>
      </c>
      <c r="G21" s="113"/>
      <c r="H21" s="63" t="s">
        <v>76</v>
      </c>
      <c r="I21" s="63" t="s">
        <v>77</v>
      </c>
      <c r="J21" s="63" t="s">
        <v>76</v>
      </c>
      <c r="K21" s="63" t="s">
        <v>77</v>
      </c>
      <c r="L21" s="64">
        <f t="shared" si="0"/>
        <v>150</v>
      </c>
      <c r="M21" s="65">
        <f t="shared" si="0"/>
        <v>0.11320754716981132</v>
      </c>
      <c r="N21" s="63"/>
      <c r="O21" s="66">
        <f t="shared" si="9"/>
        <v>0</v>
      </c>
      <c r="P21" s="67"/>
      <c r="Q21" s="68"/>
      <c r="R21" s="69">
        <f>L21*Q21</f>
        <v>0</v>
      </c>
      <c r="S21" s="81">
        <v>0</v>
      </c>
      <c r="T21" s="82"/>
      <c r="U21" s="81"/>
      <c r="V21" s="71"/>
      <c r="W21" s="72">
        <f t="shared" si="1"/>
        <v>0</v>
      </c>
      <c r="Y21" s="73">
        <f t="shared" si="2"/>
        <v>5</v>
      </c>
      <c r="Z21" s="73">
        <f t="shared" si="3"/>
        <v>2</v>
      </c>
      <c r="AA21" s="73">
        <f t="shared" si="4"/>
        <v>5</v>
      </c>
      <c r="AB21" s="73">
        <f t="shared" si="4"/>
        <v>3</v>
      </c>
      <c r="AC21" s="74">
        <f t="shared" si="5"/>
        <v>0</v>
      </c>
      <c r="AD21" s="75">
        <f t="shared" si="6"/>
        <v>0</v>
      </c>
      <c r="AE21" s="75">
        <f t="shared" si="7"/>
        <v>150</v>
      </c>
      <c r="AF21" s="76">
        <f t="shared" si="8"/>
        <v>0.11320754716981132</v>
      </c>
    </row>
    <row r="22" spans="1:32" ht="147.75" customHeight="1" thickBot="1" x14ac:dyDescent="0.25">
      <c r="A22" s="83"/>
      <c r="B22" s="125"/>
      <c r="C22" s="62">
        <v>13</v>
      </c>
      <c r="D22" s="150" t="s">
        <v>70</v>
      </c>
      <c r="E22" s="151"/>
      <c r="F22" s="112" t="s">
        <v>71</v>
      </c>
      <c r="G22" s="113"/>
      <c r="H22" s="63" t="s">
        <v>76</v>
      </c>
      <c r="I22" s="63" t="s">
        <v>77</v>
      </c>
      <c r="J22" s="63" t="s">
        <v>76</v>
      </c>
      <c r="K22" s="63" t="s">
        <v>76</v>
      </c>
      <c r="L22" s="64">
        <f t="shared" si="0"/>
        <v>250</v>
      </c>
      <c r="M22" s="65">
        <f t="shared" si="0"/>
        <v>0.18867924528301888</v>
      </c>
      <c r="N22" s="63"/>
      <c r="O22" s="66">
        <f t="shared" si="9"/>
        <v>0</v>
      </c>
      <c r="P22" s="84">
        <f t="shared" ref="P22:P64" si="10">$H$2*O22</f>
        <v>0</v>
      </c>
      <c r="Q22" s="68"/>
      <c r="R22" s="69">
        <f>L22*Q22</f>
        <v>0</v>
      </c>
      <c r="S22" s="81">
        <v>0</v>
      </c>
      <c r="T22" s="82"/>
      <c r="U22" s="81"/>
      <c r="V22" s="71"/>
      <c r="W22" s="72">
        <f t="shared" si="1"/>
        <v>0</v>
      </c>
      <c r="Y22" s="73">
        <f t="shared" si="2"/>
        <v>5</v>
      </c>
      <c r="Z22" s="73">
        <f t="shared" si="3"/>
        <v>2</v>
      </c>
      <c r="AA22" s="73">
        <f t="shared" si="4"/>
        <v>5</v>
      </c>
      <c r="AB22" s="73">
        <f t="shared" si="4"/>
        <v>5</v>
      </c>
      <c r="AC22" s="74">
        <f t="shared" si="5"/>
        <v>0</v>
      </c>
      <c r="AD22" s="75">
        <f t="shared" si="6"/>
        <v>0</v>
      </c>
      <c r="AE22" s="75">
        <f t="shared" si="7"/>
        <v>250</v>
      </c>
      <c r="AF22" s="76">
        <f t="shared" si="8"/>
        <v>0.18867924528301888</v>
      </c>
    </row>
    <row r="23" spans="1:32" ht="69.75" customHeight="1" thickBot="1" x14ac:dyDescent="0.25">
      <c r="A23" s="83"/>
      <c r="B23" s="126" t="s">
        <v>55</v>
      </c>
      <c r="C23" s="62">
        <v>14</v>
      </c>
      <c r="D23" s="154" t="s">
        <v>49</v>
      </c>
      <c r="E23" s="154"/>
      <c r="F23" s="115" t="s">
        <v>50</v>
      </c>
      <c r="G23" s="115"/>
      <c r="H23" s="63" t="s">
        <v>76</v>
      </c>
      <c r="I23" s="63" t="s">
        <v>78</v>
      </c>
      <c r="J23" s="63" t="s">
        <v>76</v>
      </c>
      <c r="K23" s="63" t="s">
        <v>76</v>
      </c>
      <c r="L23" s="64">
        <f t="shared" si="0"/>
        <v>125</v>
      </c>
      <c r="M23" s="65">
        <f t="shared" si="0"/>
        <v>9.4339622641509441E-2</v>
      </c>
      <c r="N23" s="63"/>
      <c r="O23" s="66">
        <f t="shared" si="9"/>
        <v>0</v>
      </c>
      <c r="P23" s="84">
        <f t="shared" si="10"/>
        <v>0</v>
      </c>
      <c r="Q23" s="68"/>
      <c r="R23" s="86">
        <f t="shared" ref="R23:R64" si="11">O23*Q23</f>
        <v>0</v>
      </c>
      <c r="S23" s="81">
        <v>0</v>
      </c>
      <c r="T23" s="82"/>
      <c r="U23" s="81"/>
      <c r="V23" s="71"/>
      <c r="W23" s="72">
        <f t="shared" si="1"/>
        <v>0</v>
      </c>
      <c r="Y23" s="73">
        <f t="shared" si="2"/>
        <v>5</v>
      </c>
      <c r="Z23" s="73">
        <f t="shared" si="3"/>
        <v>1</v>
      </c>
      <c r="AA23" s="73">
        <f t="shared" si="4"/>
        <v>5</v>
      </c>
      <c r="AB23" s="73">
        <f t="shared" si="4"/>
        <v>5</v>
      </c>
      <c r="AC23" s="74">
        <f t="shared" si="5"/>
        <v>0</v>
      </c>
      <c r="AD23" s="75">
        <f t="shared" si="6"/>
        <v>0</v>
      </c>
      <c r="AE23" s="75">
        <f t="shared" si="7"/>
        <v>125</v>
      </c>
      <c r="AF23" s="76">
        <f t="shared" si="8"/>
        <v>9.4339622641509441E-2</v>
      </c>
    </row>
    <row r="24" spans="1:32" ht="71.25" customHeight="1" thickBot="1" x14ac:dyDescent="0.25">
      <c r="A24" s="83"/>
      <c r="B24" s="124"/>
      <c r="C24" s="62">
        <v>15</v>
      </c>
      <c r="D24" s="155" t="s">
        <v>51</v>
      </c>
      <c r="E24" s="156"/>
      <c r="F24" s="115" t="s">
        <v>52</v>
      </c>
      <c r="G24" s="116"/>
      <c r="H24" s="63" t="s">
        <v>76</v>
      </c>
      <c r="I24" s="63" t="s">
        <v>78</v>
      </c>
      <c r="J24" s="63" t="s">
        <v>76</v>
      </c>
      <c r="K24" s="63" t="s">
        <v>77</v>
      </c>
      <c r="L24" s="64">
        <f t="shared" si="0"/>
        <v>75</v>
      </c>
      <c r="M24" s="65">
        <f t="shared" si="0"/>
        <v>5.6603773584905662E-2</v>
      </c>
      <c r="N24" s="63"/>
      <c r="O24" s="79">
        <f t="shared" si="9"/>
        <v>0</v>
      </c>
      <c r="P24" s="84">
        <f t="shared" si="10"/>
        <v>0</v>
      </c>
      <c r="Q24" s="68"/>
      <c r="R24" s="86">
        <f t="shared" si="11"/>
        <v>0</v>
      </c>
      <c r="S24" s="81">
        <v>0</v>
      </c>
      <c r="T24" s="82"/>
      <c r="U24" s="81"/>
      <c r="V24" s="71"/>
      <c r="W24" s="72">
        <f t="shared" si="1"/>
        <v>0</v>
      </c>
      <c r="Y24" s="73">
        <f t="shared" si="2"/>
        <v>5</v>
      </c>
      <c r="Z24" s="73">
        <f t="shared" si="3"/>
        <v>1</v>
      </c>
      <c r="AA24" s="73">
        <f t="shared" si="4"/>
        <v>5</v>
      </c>
      <c r="AB24" s="73">
        <f t="shared" si="4"/>
        <v>3</v>
      </c>
      <c r="AC24" s="74">
        <f t="shared" si="5"/>
        <v>0</v>
      </c>
      <c r="AD24" s="75">
        <f t="shared" si="6"/>
        <v>0</v>
      </c>
      <c r="AE24" s="75">
        <f t="shared" si="7"/>
        <v>75</v>
      </c>
      <c r="AF24" s="76">
        <f t="shared" si="8"/>
        <v>5.6603773584905662E-2</v>
      </c>
    </row>
    <row r="25" spans="1:32" ht="75.75" customHeight="1" thickBot="1" x14ac:dyDescent="0.25">
      <c r="A25" s="83"/>
      <c r="B25" s="125"/>
      <c r="C25" s="62">
        <v>16</v>
      </c>
      <c r="D25" s="152" t="s">
        <v>53</v>
      </c>
      <c r="E25" s="153"/>
      <c r="F25" s="114" t="s">
        <v>54</v>
      </c>
      <c r="G25" s="114"/>
      <c r="H25" s="63" t="s">
        <v>76</v>
      </c>
      <c r="I25" s="63" t="s">
        <v>77</v>
      </c>
      <c r="J25" s="63" t="s">
        <v>77</v>
      </c>
      <c r="K25" s="63" t="s">
        <v>76</v>
      </c>
      <c r="L25" s="64">
        <f t="shared" si="0"/>
        <v>150</v>
      </c>
      <c r="M25" s="65">
        <f t="shared" si="0"/>
        <v>0.11320754716981132</v>
      </c>
      <c r="N25" s="63"/>
      <c r="O25" s="79">
        <f t="shared" si="9"/>
        <v>0</v>
      </c>
      <c r="P25" s="84">
        <f t="shared" si="10"/>
        <v>0</v>
      </c>
      <c r="Q25" s="68"/>
      <c r="R25" s="86">
        <f t="shared" si="11"/>
        <v>0</v>
      </c>
      <c r="S25" s="81">
        <v>0</v>
      </c>
      <c r="T25" s="82"/>
      <c r="U25" s="81"/>
      <c r="V25" s="71"/>
      <c r="W25" s="72">
        <f t="shared" si="1"/>
        <v>0</v>
      </c>
      <c r="Y25" s="73">
        <f t="shared" si="2"/>
        <v>5</v>
      </c>
      <c r="Z25" s="73">
        <f t="shared" si="3"/>
        <v>2</v>
      </c>
      <c r="AA25" s="73">
        <f t="shared" si="4"/>
        <v>3</v>
      </c>
      <c r="AB25" s="73">
        <f t="shared" si="4"/>
        <v>5</v>
      </c>
      <c r="AC25" s="74">
        <f t="shared" si="5"/>
        <v>0</v>
      </c>
      <c r="AD25" s="75">
        <f t="shared" si="6"/>
        <v>0</v>
      </c>
      <c r="AE25" s="75">
        <f t="shared" si="7"/>
        <v>150</v>
      </c>
      <c r="AF25" s="76">
        <f t="shared" si="8"/>
        <v>0.11320754716981132</v>
      </c>
    </row>
    <row r="26" spans="1:32" ht="110.25" customHeight="1" thickBot="1" x14ac:dyDescent="0.25">
      <c r="A26" s="83"/>
      <c r="B26" s="119" t="s">
        <v>72</v>
      </c>
      <c r="C26" s="62">
        <v>17</v>
      </c>
      <c r="D26" s="146" t="s">
        <v>56</v>
      </c>
      <c r="E26" s="147" t="s">
        <v>56</v>
      </c>
      <c r="F26" s="104" t="s">
        <v>73</v>
      </c>
      <c r="G26" s="163"/>
      <c r="H26" s="63" t="s">
        <v>76</v>
      </c>
      <c r="I26" s="63" t="s">
        <v>76</v>
      </c>
      <c r="J26" s="63" t="s">
        <v>77</v>
      </c>
      <c r="K26" s="63" t="s">
        <v>76</v>
      </c>
      <c r="L26" s="64">
        <f t="shared" si="0"/>
        <v>225</v>
      </c>
      <c r="M26" s="65">
        <f t="shared" si="0"/>
        <v>0.16981132075471697</v>
      </c>
      <c r="N26" s="63"/>
      <c r="O26" s="66">
        <f t="shared" si="9"/>
        <v>0</v>
      </c>
      <c r="P26" s="84">
        <f t="shared" si="10"/>
        <v>0</v>
      </c>
      <c r="Q26" s="68"/>
      <c r="R26" s="86">
        <f t="shared" si="11"/>
        <v>0</v>
      </c>
      <c r="S26" s="81">
        <v>0</v>
      </c>
      <c r="T26" s="82"/>
      <c r="U26" s="81"/>
      <c r="V26" s="71"/>
      <c r="W26" s="72">
        <f t="shared" si="1"/>
        <v>0</v>
      </c>
      <c r="Y26" s="73">
        <f t="shared" si="2"/>
        <v>5</v>
      </c>
      <c r="Z26" s="73">
        <f t="shared" si="3"/>
        <v>3</v>
      </c>
      <c r="AA26" s="73">
        <f t="shared" si="4"/>
        <v>3</v>
      </c>
      <c r="AB26" s="73">
        <f t="shared" si="4"/>
        <v>5</v>
      </c>
      <c r="AC26" s="74">
        <f t="shared" si="5"/>
        <v>0</v>
      </c>
      <c r="AD26" s="75">
        <f t="shared" si="6"/>
        <v>0</v>
      </c>
      <c r="AE26" s="75">
        <f t="shared" si="7"/>
        <v>225</v>
      </c>
      <c r="AF26" s="76">
        <f t="shared" si="8"/>
        <v>0.16981132075471697</v>
      </c>
    </row>
    <row r="27" spans="1:32" ht="204.75" customHeight="1" x14ac:dyDescent="0.2">
      <c r="A27" s="83"/>
      <c r="B27" s="120"/>
      <c r="C27" s="62">
        <v>18</v>
      </c>
      <c r="D27" s="138" t="s">
        <v>75</v>
      </c>
      <c r="E27" s="139" t="s">
        <v>57</v>
      </c>
      <c r="F27" s="105" t="s">
        <v>74</v>
      </c>
      <c r="G27" s="164"/>
      <c r="H27" s="63" t="s">
        <v>76</v>
      </c>
      <c r="I27" s="63" t="s">
        <v>77</v>
      </c>
      <c r="J27" s="63" t="s">
        <v>76</v>
      </c>
      <c r="K27" s="63" t="s">
        <v>76</v>
      </c>
      <c r="L27" s="64">
        <f t="shared" si="0"/>
        <v>250</v>
      </c>
      <c r="M27" s="65">
        <f t="shared" si="0"/>
        <v>0.18867924528301888</v>
      </c>
      <c r="N27" s="63"/>
      <c r="O27" s="66">
        <f t="shared" si="9"/>
        <v>0</v>
      </c>
      <c r="P27" s="84">
        <f t="shared" si="10"/>
        <v>0</v>
      </c>
      <c r="Q27" s="68"/>
      <c r="R27" s="86">
        <f t="shared" si="11"/>
        <v>0</v>
      </c>
      <c r="S27" s="81">
        <v>0</v>
      </c>
      <c r="T27" s="82"/>
      <c r="U27" s="81"/>
      <c r="V27" s="71"/>
      <c r="W27" s="72">
        <f t="shared" si="1"/>
        <v>0</v>
      </c>
      <c r="Y27" s="73">
        <f t="shared" si="2"/>
        <v>5</v>
      </c>
      <c r="Z27" s="73">
        <f t="shared" si="3"/>
        <v>2</v>
      </c>
      <c r="AA27" s="73">
        <f t="shared" si="4"/>
        <v>5</v>
      </c>
      <c r="AB27" s="73">
        <f t="shared" si="4"/>
        <v>5</v>
      </c>
      <c r="AC27" s="74">
        <f t="shared" si="5"/>
        <v>0</v>
      </c>
      <c r="AD27" s="75">
        <f t="shared" si="6"/>
        <v>0</v>
      </c>
      <c r="AE27" s="75">
        <f t="shared" si="7"/>
        <v>250</v>
      </c>
      <c r="AF27" s="76">
        <f t="shared" si="8"/>
        <v>0.18867924528301888</v>
      </c>
    </row>
    <row r="28" spans="1:32" x14ac:dyDescent="0.2">
      <c r="A28" s="83"/>
      <c r="B28" s="121"/>
      <c r="C28" s="77"/>
      <c r="D28" s="85"/>
      <c r="E28" s="78"/>
      <c r="F28" s="102"/>
      <c r="G28" s="87"/>
      <c r="H28" s="63"/>
      <c r="I28" s="63"/>
      <c r="J28" s="63"/>
      <c r="K28" s="63"/>
      <c r="L28" s="64">
        <f t="shared" si="0"/>
        <v>0</v>
      </c>
      <c r="M28" s="65">
        <f t="shared" si="0"/>
        <v>0</v>
      </c>
      <c r="N28" s="63"/>
      <c r="O28" s="79">
        <f t="shared" si="9"/>
        <v>0</v>
      </c>
      <c r="P28" s="84">
        <f t="shared" si="10"/>
        <v>0</v>
      </c>
      <c r="Q28" s="68"/>
      <c r="R28" s="86">
        <f t="shared" si="11"/>
        <v>0</v>
      </c>
      <c r="S28" s="81">
        <v>0</v>
      </c>
      <c r="T28" s="82"/>
      <c r="U28" s="81"/>
      <c r="V28" s="71"/>
      <c r="W28" s="72">
        <f t="shared" si="1"/>
        <v>0</v>
      </c>
      <c r="Y28" s="73" t="str">
        <f t="shared" si="2"/>
        <v/>
      </c>
      <c r="Z28" s="73" t="str">
        <f t="shared" si="3"/>
        <v/>
      </c>
      <c r="AA28" s="73" t="str">
        <f t="shared" si="4"/>
        <v/>
      </c>
      <c r="AB28" s="73" t="str">
        <f t="shared" si="4"/>
        <v/>
      </c>
      <c r="AC28" s="74">
        <f t="shared" si="5"/>
        <v>0</v>
      </c>
      <c r="AD28" s="75">
        <f t="shared" si="6"/>
        <v>0</v>
      </c>
      <c r="AE28" s="75">
        <f t="shared" si="7"/>
        <v>0</v>
      </c>
      <c r="AF28" s="76">
        <f t="shared" si="8"/>
        <v>0</v>
      </c>
    </row>
    <row r="29" spans="1:32" x14ac:dyDescent="0.2">
      <c r="A29" s="83"/>
      <c r="B29" s="61"/>
      <c r="C29" s="77"/>
      <c r="D29" s="85"/>
      <c r="E29" s="78"/>
      <c r="F29" s="102"/>
      <c r="G29" s="87"/>
      <c r="H29" s="63"/>
      <c r="I29" s="63"/>
      <c r="J29" s="63"/>
      <c r="K29" s="63"/>
      <c r="L29" s="64">
        <f t="shared" si="0"/>
        <v>0</v>
      </c>
      <c r="M29" s="65">
        <f t="shared" si="0"/>
        <v>0</v>
      </c>
      <c r="N29" s="63"/>
      <c r="O29" s="79">
        <f t="shared" si="9"/>
        <v>0</v>
      </c>
      <c r="P29" s="84">
        <f t="shared" si="10"/>
        <v>0</v>
      </c>
      <c r="Q29" s="68"/>
      <c r="R29" s="86">
        <f t="shared" si="11"/>
        <v>0</v>
      </c>
      <c r="S29" s="81">
        <v>0</v>
      </c>
      <c r="T29" s="82"/>
      <c r="U29" s="81"/>
      <c r="V29" s="71"/>
      <c r="W29" s="72">
        <f t="shared" si="1"/>
        <v>0</v>
      </c>
      <c r="Y29" s="73" t="str">
        <f t="shared" si="2"/>
        <v/>
      </c>
      <c r="Z29" s="73" t="str">
        <f t="shared" si="3"/>
        <v/>
      </c>
      <c r="AA29" s="73" t="str">
        <f t="shared" si="4"/>
        <v/>
      </c>
      <c r="AB29" s="73" t="str">
        <f t="shared" si="4"/>
        <v/>
      </c>
      <c r="AC29" s="74">
        <f t="shared" si="5"/>
        <v>0</v>
      </c>
      <c r="AD29" s="75">
        <f t="shared" si="6"/>
        <v>0</v>
      </c>
      <c r="AE29" s="75">
        <f t="shared" si="7"/>
        <v>0</v>
      </c>
      <c r="AF29" s="76">
        <f t="shared" si="8"/>
        <v>0</v>
      </c>
    </row>
    <row r="30" spans="1:32" x14ac:dyDescent="0.2">
      <c r="A30" s="83"/>
      <c r="B30" s="61"/>
      <c r="C30" s="77"/>
      <c r="D30" s="85"/>
      <c r="E30" s="78"/>
      <c r="F30" s="102"/>
      <c r="G30" s="87"/>
      <c r="H30" s="63"/>
      <c r="I30" s="63"/>
      <c r="J30" s="63"/>
      <c r="K30" s="63"/>
      <c r="L30" s="64">
        <f t="shared" si="0"/>
        <v>0</v>
      </c>
      <c r="M30" s="65">
        <f t="shared" si="0"/>
        <v>0</v>
      </c>
      <c r="N30" s="63"/>
      <c r="O30" s="66">
        <f t="shared" si="9"/>
        <v>0</v>
      </c>
      <c r="P30" s="84">
        <f t="shared" si="10"/>
        <v>0</v>
      </c>
      <c r="Q30" s="68"/>
      <c r="R30" s="86">
        <f t="shared" si="11"/>
        <v>0</v>
      </c>
      <c r="S30" s="81">
        <v>0</v>
      </c>
      <c r="T30" s="82"/>
      <c r="U30" s="81"/>
      <c r="V30" s="71"/>
      <c r="W30" s="72">
        <f t="shared" si="1"/>
        <v>0</v>
      </c>
      <c r="Y30" s="73" t="str">
        <f t="shared" si="2"/>
        <v/>
      </c>
      <c r="Z30" s="73" t="str">
        <f t="shared" si="3"/>
        <v/>
      </c>
      <c r="AA30" s="73" t="str">
        <f t="shared" si="4"/>
        <v/>
      </c>
      <c r="AB30" s="73" t="str">
        <f t="shared" si="4"/>
        <v/>
      </c>
      <c r="AC30" s="74">
        <f t="shared" si="5"/>
        <v>0</v>
      </c>
      <c r="AD30" s="75">
        <f t="shared" si="6"/>
        <v>0</v>
      </c>
      <c r="AE30" s="75">
        <f t="shared" si="7"/>
        <v>0</v>
      </c>
      <c r="AF30" s="76">
        <f t="shared" si="8"/>
        <v>0</v>
      </c>
    </row>
    <row r="31" spans="1:32" x14ac:dyDescent="0.2">
      <c r="A31" s="83"/>
      <c r="B31" s="61"/>
      <c r="C31" s="77"/>
      <c r="D31" s="85"/>
      <c r="E31" s="78"/>
      <c r="F31" s="102"/>
      <c r="G31" s="87"/>
      <c r="H31" s="63"/>
      <c r="I31" s="63"/>
      <c r="J31" s="63"/>
      <c r="K31" s="63"/>
      <c r="L31" s="64">
        <f t="shared" ref="L31:M31" si="12">AE31</f>
        <v>0</v>
      </c>
      <c r="M31" s="65">
        <f t="shared" si="12"/>
        <v>0</v>
      </c>
      <c r="N31" s="63"/>
      <c r="O31" s="66">
        <f t="shared" si="9"/>
        <v>0</v>
      </c>
      <c r="P31" s="84">
        <f t="shared" si="10"/>
        <v>0</v>
      </c>
      <c r="Q31" s="68"/>
      <c r="R31" s="86">
        <f t="shared" si="11"/>
        <v>0</v>
      </c>
      <c r="S31" s="81">
        <v>0</v>
      </c>
      <c r="T31" s="82"/>
      <c r="U31" s="81"/>
      <c r="V31" s="71"/>
      <c r="W31" s="72">
        <f t="shared" si="1"/>
        <v>0</v>
      </c>
      <c r="Y31" s="73" t="str">
        <f t="shared" si="2"/>
        <v/>
      </c>
      <c r="Z31" s="73" t="str">
        <f t="shared" si="3"/>
        <v/>
      </c>
      <c r="AA31" s="73" t="str">
        <f t="shared" ref="AA31:AB46" si="13">IF(J31="A",5,(IF(J31="M",3,IF(J31="B",1,""))))</f>
        <v/>
      </c>
      <c r="AB31" s="73" t="str">
        <f t="shared" si="13"/>
        <v/>
      </c>
      <c r="AC31" s="74">
        <f t="shared" si="5"/>
        <v>0</v>
      </c>
      <c r="AD31" s="75">
        <f t="shared" si="6"/>
        <v>0</v>
      </c>
      <c r="AE31" s="75">
        <f t="shared" si="7"/>
        <v>0</v>
      </c>
      <c r="AF31" s="76">
        <f t="shared" si="8"/>
        <v>0</v>
      </c>
    </row>
    <row r="32" spans="1:32" x14ac:dyDescent="0.2">
      <c r="F32" s="103"/>
      <c r="H32" s="89"/>
      <c r="I32" s="89"/>
      <c r="J32" s="89"/>
      <c r="K32" s="89"/>
      <c r="L32" s="90">
        <f t="shared" ref="L32:L64" si="14">$AE32</f>
        <v>0</v>
      </c>
      <c r="M32" s="91"/>
      <c r="N32" s="89"/>
      <c r="O32" s="92">
        <f t="shared" ref="O32:O64" si="15">$AD32</f>
        <v>0</v>
      </c>
      <c r="P32" s="84">
        <f t="shared" si="10"/>
        <v>0</v>
      </c>
      <c r="Q32" s="68"/>
      <c r="R32" s="86">
        <f t="shared" si="11"/>
        <v>0</v>
      </c>
      <c r="S32" s="81"/>
      <c r="T32" s="82"/>
      <c r="U32" s="81"/>
      <c r="V32" s="71"/>
      <c r="W32" s="93">
        <f t="shared" si="1"/>
        <v>0</v>
      </c>
      <c r="Y32" s="73" t="str">
        <f t="shared" si="2"/>
        <v/>
      </c>
      <c r="Z32" s="73" t="str">
        <f t="shared" si="3"/>
        <v/>
      </c>
      <c r="AA32" s="73" t="str">
        <f t="shared" si="13"/>
        <v/>
      </c>
      <c r="AB32" s="73" t="str">
        <f t="shared" si="13"/>
        <v/>
      </c>
      <c r="AC32" s="74">
        <f t="shared" si="5"/>
        <v>0</v>
      </c>
      <c r="AD32" s="75">
        <f t="shared" si="6"/>
        <v>0</v>
      </c>
      <c r="AE32" s="75">
        <f t="shared" si="7"/>
        <v>0</v>
      </c>
      <c r="AF32" s="76">
        <f t="shared" si="8"/>
        <v>0</v>
      </c>
    </row>
    <row r="33" spans="4:32" x14ac:dyDescent="0.2">
      <c r="F33" s="103"/>
      <c r="H33" s="89"/>
      <c r="I33" s="89"/>
      <c r="J33" s="89"/>
      <c r="K33" s="89"/>
      <c r="L33" s="90">
        <f t="shared" si="14"/>
        <v>0</v>
      </c>
      <c r="M33" s="91"/>
      <c r="N33" s="89"/>
      <c r="O33" s="92">
        <f t="shared" si="15"/>
        <v>0</v>
      </c>
      <c r="P33" s="84">
        <f t="shared" si="10"/>
        <v>0</v>
      </c>
      <c r="Q33" s="68"/>
      <c r="R33" s="86">
        <f t="shared" si="11"/>
        <v>0</v>
      </c>
      <c r="S33" s="81"/>
      <c r="T33" s="82"/>
      <c r="U33" s="81"/>
      <c r="V33" s="71"/>
      <c r="W33" s="93">
        <f t="shared" si="1"/>
        <v>0</v>
      </c>
      <c r="Y33" s="73" t="str">
        <f t="shared" si="2"/>
        <v/>
      </c>
      <c r="Z33" s="73" t="str">
        <f t="shared" si="3"/>
        <v/>
      </c>
      <c r="AA33" s="73" t="str">
        <f t="shared" si="13"/>
        <v/>
      </c>
      <c r="AB33" s="73" t="str">
        <f t="shared" si="13"/>
        <v/>
      </c>
      <c r="AC33" s="74">
        <f t="shared" si="5"/>
        <v>0</v>
      </c>
      <c r="AD33" s="75">
        <f t="shared" si="6"/>
        <v>0</v>
      </c>
      <c r="AE33" s="75">
        <f t="shared" si="7"/>
        <v>0</v>
      </c>
      <c r="AF33" s="76">
        <f t="shared" si="8"/>
        <v>0</v>
      </c>
    </row>
    <row r="34" spans="4:32" ht="0.75" customHeight="1" x14ac:dyDescent="0.2">
      <c r="D34" s="94" t="s">
        <v>33</v>
      </c>
      <c r="F34" s="95">
        <f>R9/L9</f>
        <v>0</v>
      </c>
      <c r="H34" s="89"/>
      <c r="I34" s="89"/>
      <c r="J34" s="89"/>
      <c r="K34" s="89"/>
      <c r="L34" s="90">
        <f t="shared" si="14"/>
        <v>0</v>
      </c>
      <c r="M34" s="91"/>
      <c r="N34" s="89"/>
      <c r="O34" s="92">
        <f t="shared" si="15"/>
        <v>0</v>
      </c>
      <c r="P34" s="84">
        <f t="shared" si="10"/>
        <v>0</v>
      </c>
      <c r="Q34" s="68"/>
      <c r="R34" s="86">
        <f t="shared" si="11"/>
        <v>0</v>
      </c>
      <c r="S34" s="81"/>
      <c r="T34" s="82"/>
      <c r="U34" s="81"/>
      <c r="V34" s="71"/>
      <c r="W34" s="93">
        <f t="shared" si="1"/>
        <v>0</v>
      </c>
      <c r="Y34" s="73" t="str">
        <f t="shared" si="2"/>
        <v/>
      </c>
      <c r="Z34" s="73" t="str">
        <f t="shared" si="3"/>
        <v/>
      </c>
      <c r="AA34" s="73" t="str">
        <f t="shared" si="13"/>
        <v/>
      </c>
      <c r="AB34" s="73" t="str">
        <f t="shared" si="13"/>
        <v/>
      </c>
      <c r="AC34" s="74">
        <f t="shared" si="5"/>
        <v>0</v>
      </c>
      <c r="AD34" s="75">
        <f t="shared" si="6"/>
        <v>0</v>
      </c>
      <c r="AE34" s="75">
        <f t="shared" si="7"/>
        <v>0</v>
      </c>
      <c r="AF34" s="76">
        <f t="shared" si="8"/>
        <v>0</v>
      </c>
    </row>
    <row r="35" spans="4:32" x14ac:dyDescent="0.2">
      <c r="H35" s="89"/>
      <c r="I35" s="89"/>
      <c r="J35" s="89"/>
      <c r="K35" s="89"/>
      <c r="L35" s="90">
        <f t="shared" si="14"/>
        <v>0</v>
      </c>
      <c r="M35" s="91"/>
      <c r="N35" s="89"/>
      <c r="O35" s="92">
        <f t="shared" si="15"/>
        <v>0</v>
      </c>
      <c r="P35" s="84">
        <f t="shared" si="10"/>
        <v>0</v>
      </c>
      <c r="Q35" s="68"/>
      <c r="R35" s="86">
        <f t="shared" si="11"/>
        <v>0</v>
      </c>
      <c r="S35" s="81"/>
      <c r="T35" s="82"/>
      <c r="U35" s="81"/>
      <c r="V35" s="71"/>
      <c r="W35" s="93">
        <f t="shared" si="1"/>
        <v>0</v>
      </c>
      <c r="Y35" s="73" t="str">
        <f t="shared" si="2"/>
        <v/>
      </c>
      <c r="Z35" s="73" t="str">
        <f t="shared" si="3"/>
        <v/>
      </c>
      <c r="AA35" s="73" t="str">
        <f t="shared" si="13"/>
        <v/>
      </c>
      <c r="AB35" s="73" t="str">
        <f t="shared" si="13"/>
        <v/>
      </c>
      <c r="AC35" s="74">
        <f t="shared" si="5"/>
        <v>0</v>
      </c>
      <c r="AD35" s="75">
        <f t="shared" si="6"/>
        <v>0</v>
      </c>
      <c r="AE35" s="75">
        <f t="shared" si="7"/>
        <v>0</v>
      </c>
      <c r="AF35" s="76">
        <f t="shared" si="8"/>
        <v>0</v>
      </c>
    </row>
    <row r="36" spans="4:32" x14ac:dyDescent="0.2">
      <c r="H36" s="89"/>
      <c r="I36" s="89"/>
      <c r="J36" s="89"/>
      <c r="K36" s="89"/>
      <c r="L36" s="90">
        <f t="shared" si="14"/>
        <v>0</v>
      </c>
      <c r="M36" s="91"/>
      <c r="N36" s="89"/>
      <c r="O36" s="92">
        <f t="shared" si="15"/>
        <v>0</v>
      </c>
      <c r="P36" s="84">
        <f t="shared" si="10"/>
        <v>0</v>
      </c>
      <c r="Q36" s="68"/>
      <c r="R36" s="86">
        <f t="shared" si="11"/>
        <v>0</v>
      </c>
      <c r="S36" s="81"/>
      <c r="T36" s="82"/>
      <c r="U36" s="81"/>
      <c r="V36" s="71"/>
      <c r="W36" s="93">
        <f t="shared" si="1"/>
        <v>0</v>
      </c>
      <c r="Y36" s="73" t="str">
        <f t="shared" si="2"/>
        <v/>
      </c>
      <c r="Z36" s="73" t="str">
        <f t="shared" si="3"/>
        <v/>
      </c>
      <c r="AA36" s="73" t="str">
        <f t="shared" si="13"/>
        <v/>
      </c>
      <c r="AB36" s="73" t="str">
        <f t="shared" si="13"/>
        <v/>
      </c>
      <c r="AC36" s="74">
        <f t="shared" si="5"/>
        <v>0</v>
      </c>
      <c r="AD36" s="75">
        <f t="shared" si="6"/>
        <v>0</v>
      </c>
      <c r="AE36" s="75">
        <f t="shared" si="7"/>
        <v>0</v>
      </c>
      <c r="AF36" s="76">
        <f t="shared" si="8"/>
        <v>0</v>
      </c>
    </row>
    <row r="37" spans="4:32" x14ac:dyDescent="0.2">
      <c r="H37" s="89"/>
      <c r="I37" s="89"/>
      <c r="J37" s="89"/>
      <c r="K37" s="89"/>
      <c r="L37" s="90">
        <f t="shared" si="14"/>
        <v>0</v>
      </c>
      <c r="M37" s="91"/>
      <c r="N37" s="89"/>
      <c r="O37" s="92">
        <f t="shared" si="15"/>
        <v>0</v>
      </c>
      <c r="P37" s="84">
        <f t="shared" si="10"/>
        <v>0</v>
      </c>
      <c r="Q37" s="68"/>
      <c r="R37" s="86">
        <f t="shared" si="11"/>
        <v>0</v>
      </c>
      <c r="S37" s="81"/>
      <c r="T37" s="82"/>
      <c r="U37" s="81"/>
      <c r="V37" s="71"/>
      <c r="W37" s="93">
        <f t="shared" si="1"/>
        <v>0</v>
      </c>
      <c r="Y37" s="73" t="str">
        <f t="shared" si="2"/>
        <v/>
      </c>
      <c r="Z37" s="73" t="str">
        <f t="shared" si="3"/>
        <v/>
      </c>
      <c r="AA37" s="73" t="str">
        <f t="shared" si="13"/>
        <v/>
      </c>
      <c r="AB37" s="73" t="str">
        <f t="shared" si="13"/>
        <v/>
      </c>
      <c r="AC37" s="74">
        <f t="shared" si="5"/>
        <v>0</v>
      </c>
      <c r="AD37" s="75">
        <f t="shared" si="6"/>
        <v>0</v>
      </c>
      <c r="AE37" s="75">
        <f t="shared" si="7"/>
        <v>0</v>
      </c>
      <c r="AF37" s="76">
        <f t="shared" si="8"/>
        <v>0</v>
      </c>
    </row>
    <row r="38" spans="4:32" x14ac:dyDescent="0.2">
      <c r="G38" s="94"/>
      <c r="H38" s="89"/>
      <c r="I38" s="89"/>
      <c r="J38" s="89"/>
      <c r="K38" s="89"/>
      <c r="L38" s="90">
        <f t="shared" si="14"/>
        <v>0</v>
      </c>
      <c r="M38" s="91"/>
      <c r="N38" s="89"/>
      <c r="O38" s="92">
        <f t="shared" si="15"/>
        <v>0</v>
      </c>
      <c r="P38" s="84">
        <f t="shared" si="10"/>
        <v>0</v>
      </c>
      <c r="Q38" s="68"/>
      <c r="R38" s="86">
        <f t="shared" si="11"/>
        <v>0</v>
      </c>
      <c r="S38" s="81"/>
      <c r="T38" s="82"/>
      <c r="U38" s="81"/>
      <c r="V38" s="71"/>
      <c r="W38" s="93">
        <f t="shared" si="1"/>
        <v>0</v>
      </c>
      <c r="Y38" s="73" t="str">
        <f t="shared" si="2"/>
        <v/>
      </c>
      <c r="Z38" s="73" t="str">
        <f t="shared" si="3"/>
        <v/>
      </c>
      <c r="AA38" s="73" t="str">
        <f t="shared" si="13"/>
        <v/>
      </c>
      <c r="AB38" s="73" t="str">
        <f t="shared" si="13"/>
        <v/>
      </c>
      <c r="AC38" s="74">
        <f t="shared" si="5"/>
        <v>0</v>
      </c>
      <c r="AD38" s="75">
        <f t="shared" si="6"/>
        <v>0</v>
      </c>
      <c r="AE38" s="75">
        <f t="shared" si="7"/>
        <v>0</v>
      </c>
      <c r="AF38" s="76">
        <f t="shared" si="8"/>
        <v>0</v>
      </c>
    </row>
    <row r="39" spans="4:32" x14ac:dyDescent="0.2">
      <c r="H39" s="89"/>
      <c r="I39" s="89"/>
      <c r="J39" s="89"/>
      <c r="K39" s="89"/>
      <c r="L39" s="90">
        <f t="shared" si="14"/>
        <v>0</v>
      </c>
      <c r="M39" s="91"/>
      <c r="N39" s="89"/>
      <c r="O39" s="92">
        <f t="shared" si="15"/>
        <v>0</v>
      </c>
      <c r="P39" s="84">
        <f t="shared" si="10"/>
        <v>0</v>
      </c>
      <c r="Q39" s="68"/>
      <c r="R39" s="86">
        <f t="shared" si="11"/>
        <v>0</v>
      </c>
      <c r="S39" s="81"/>
      <c r="T39" s="82"/>
      <c r="U39" s="81"/>
      <c r="V39" s="71"/>
      <c r="W39" s="93">
        <f t="shared" si="1"/>
        <v>0</v>
      </c>
      <c r="Y39" s="73" t="str">
        <f t="shared" si="2"/>
        <v/>
      </c>
      <c r="Z39" s="73" t="str">
        <f t="shared" si="3"/>
        <v/>
      </c>
      <c r="AA39" s="73" t="str">
        <f t="shared" si="13"/>
        <v/>
      </c>
      <c r="AB39" s="73" t="str">
        <f t="shared" si="13"/>
        <v/>
      </c>
      <c r="AC39" s="74">
        <f t="shared" si="5"/>
        <v>0</v>
      </c>
      <c r="AD39" s="75">
        <f t="shared" si="6"/>
        <v>0</v>
      </c>
      <c r="AE39" s="75">
        <f t="shared" si="7"/>
        <v>0</v>
      </c>
      <c r="AF39" s="76">
        <f t="shared" si="8"/>
        <v>0</v>
      </c>
    </row>
    <row r="40" spans="4:32" x14ac:dyDescent="0.2">
      <c r="H40" s="89"/>
      <c r="I40" s="89"/>
      <c r="J40" s="89"/>
      <c r="K40" s="89"/>
      <c r="L40" s="90">
        <f t="shared" si="14"/>
        <v>0</v>
      </c>
      <c r="M40" s="91"/>
      <c r="N40" s="89"/>
      <c r="O40" s="92">
        <f t="shared" si="15"/>
        <v>0</v>
      </c>
      <c r="P40" s="84">
        <f t="shared" si="10"/>
        <v>0</v>
      </c>
      <c r="Q40" s="68"/>
      <c r="R40" s="86">
        <f t="shared" si="11"/>
        <v>0</v>
      </c>
      <c r="S40" s="81"/>
      <c r="T40" s="82"/>
      <c r="U40" s="81"/>
      <c r="V40" s="71"/>
      <c r="W40" s="93">
        <f t="shared" si="1"/>
        <v>0</v>
      </c>
      <c r="Y40" s="73" t="str">
        <f t="shared" si="2"/>
        <v/>
      </c>
      <c r="Z40" s="73" t="str">
        <f t="shared" si="3"/>
        <v/>
      </c>
      <c r="AA40" s="73" t="str">
        <f t="shared" si="13"/>
        <v/>
      </c>
      <c r="AB40" s="73" t="str">
        <f t="shared" si="13"/>
        <v/>
      </c>
      <c r="AC40" s="74">
        <f t="shared" si="5"/>
        <v>0</v>
      </c>
      <c r="AD40" s="75">
        <f t="shared" si="6"/>
        <v>0</v>
      </c>
      <c r="AE40" s="75">
        <f t="shared" si="7"/>
        <v>0</v>
      </c>
      <c r="AF40" s="76">
        <f t="shared" si="8"/>
        <v>0</v>
      </c>
    </row>
    <row r="41" spans="4:32" x14ac:dyDescent="0.2">
      <c r="H41" s="89"/>
      <c r="I41" s="89"/>
      <c r="J41" s="89"/>
      <c r="K41" s="89"/>
      <c r="L41" s="90">
        <f t="shared" si="14"/>
        <v>0</v>
      </c>
      <c r="M41" s="91"/>
      <c r="N41" s="89"/>
      <c r="O41" s="92">
        <f t="shared" si="15"/>
        <v>0</v>
      </c>
      <c r="P41" s="84">
        <f t="shared" si="10"/>
        <v>0</v>
      </c>
      <c r="Q41" s="68"/>
      <c r="R41" s="86">
        <f t="shared" si="11"/>
        <v>0</v>
      </c>
      <c r="S41" s="81"/>
      <c r="T41" s="82"/>
      <c r="U41" s="81"/>
      <c r="V41" s="71"/>
      <c r="W41" s="93">
        <f t="shared" si="1"/>
        <v>0</v>
      </c>
      <c r="Y41" s="73" t="str">
        <f t="shared" si="2"/>
        <v/>
      </c>
      <c r="Z41" s="73" t="str">
        <f t="shared" si="3"/>
        <v/>
      </c>
      <c r="AA41" s="73" t="str">
        <f t="shared" si="13"/>
        <v/>
      </c>
      <c r="AB41" s="73" t="str">
        <f t="shared" si="13"/>
        <v/>
      </c>
      <c r="AC41" s="74">
        <f t="shared" si="5"/>
        <v>0</v>
      </c>
      <c r="AD41" s="75">
        <f t="shared" si="6"/>
        <v>0</v>
      </c>
      <c r="AE41" s="75">
        <f t="shared" si="7"/>
        <v>0</v>
      </c>
      <c r="AF41" s="76">
        <f t="shared" si="8"/>
        <v>0</v>
      </c>
    </row>
    <row r="42" spans="4:32" x14ac:dyDescent="0.2">
      <c r="H42" s="89"/>
      <c r="I42" s="89"/>
      <c r="J42" s="89"/>
      <c r="K42" s="89"/>
      <c r="L42" s="90">
        <f t="shared" si="14"/>
        <v>0</v>
      </c>
      <c r="M42" s="91"/>
      <c r="N42" s="89"/>
      <c r="O42" s="92">
        <f t="shared" si="15"/>
        <v>0</v>
      </c>
      <c r="P42" s="84">
        <f t="shared" si="10"/>
        <v>0</v>
      </c>
      <c r="Q42" s="68"/>
      <c r="R42" s="86">
        <f t="shared" si="11"/>
        <v>0</v>
      </c>
      <c r="S42" s="81"/>
      <c r="T42" s="82"/>
      <c r="U42" s="81"/>
      <c r="V42" s="71"/>
      <c r="W42" s="93">
        <f t="shared" si="1"/>
        <v>0</v>
      </c>
      <c r="Y42" s="73" t="str">
        <f t="shared" si="2"/>
        <v/>
      </c>
      <c r="Z42" s="73" t="str">
        <f t="shared" si="3"/>
        <v/>
      </c>
      <c r="AA42" s="73" t="str">
        <f t="shared" si="13"/>
        <v/>
      </c>
      <c r="AB42" s="73" t="str">
        <f t="shared" si="13"/>
        <v/>
      </c>
      <c r="AC42" s="74">
        <f t="shared" si="5"/>
        <v>0</v>
      </c>
      <c r="AD42" s="75">
        <f t="shared" si="6"/>
        <v>0</v>
      </c>
      <c r="AE42" s="75">
        <f t="shared" si="7"/>
        <v>0</v>
      </c>
      <c r="AF42" s="76">
        <f t="shared" si="8"/>
        <v>0</v>
      </c>
    </row>
    <row r="43" spans="4:32" x14ac:dyDescent="0.2">
      <c r="H43" s="89"/>
      <c r="I43" s="89"/>
      <c r="J43" s="89"/>
      <c r="K43" s="89"/>
      <c r="L43" s="90">
        <f t="shared" si="14"/>
        <v>0</v>
      </c>
      <c r="M43" s="91"/>
      <c r="N43" s="89"/>
      <c r="O43" s="92">
        <f t="shared" si="15"/>
        <v>0</v>
      </c>
      <c r="P43" s="84">
        <f t="shared" si="10"/>
        <v>0</v>
      </c>
      <c r="Q43" s="68"/>
      <c r="R43" s="86">
        <f t="shared" si="11"/>
        <v>0</v>
      </c>
      <c r="S43" s="81"/>
      <c r="T43" s="82"/>
      <c r="U43" s="81"/>
      <c r="V43" s="71"/>
      <c r="W43" s="93">
        <f t="shared" si="1"/>
        <v>0</v>
      </c>
      <c r="Y43" s="73" t="str">
        <f t="shared" si="2"/>
        <v/>
      </c>
      <c r="Z43" s="73" t="str">
        <f t="shared" si="3"/>
        <v/>
      </c>
      <c r="AA43" s="73" t="str">
        <f t="shared" si="13"/>
        <v/>
      </c>
      <c r="AB43" s="73" t="str">
        <f t="shared" si="13"/>
        <v/>
      </c>
      <c r="AC43" s="74">
        <f t="shared" si="5"/>
        <v>0</v>
      </c>
      <c r="AD43" s="75">
        <f t="shared" si="6"/>
        <v>0</v>
      </c>
      <c r="AE43" s="75">
        <f t="shared" si="7"/>
        <v>0</v>
      </c>
      <c r="AF43" s="76">
        <f t="shared" si="8"/>
        <v>0</v>
      </c>
    </row>
    <row r="44" spans="4:32" x14ac:dyDescent="0.2">
      <c r="H44" s="89"/>
      <c r="I44" s="89"/>
      <c r="J44" s="89"/>
      <c r="K44" s="89"/>
      <c r="L44" s="90">
        <f t="shared" si="14"/>
        <v>0</v>
      </c>
      <c r="M44" s="91"/>
      <c r="N44" s="89"/>
      <c r="O44" s="92">
        <f t="shared" si="15"/>
        <v>0</v>
      </c>
      <c r="P44" s="84">
        <f t="shared" si="10"/>
        <v>0</v>
      </c>
      <c r="Q44" s="68"/>
      <c r="R44" s="86">
        <f t="shared" si="11"/>
        <v>0</v>
      </c>
      <c r="S44" s="81"/>
      <c r="T44" s="82"/>
      <c r="U44" s="81"/>
      <c r="V44" s="71"/>
      <c r="W44" s="93">
        <f t="shared" si="1"/>
        <v>0</v>
      </c>
      <c r="Y44" s="73" t="str">
        <f t="shared" si="2"/>
        <v/>
      </c>
      <c r="Z44" s="73" t="str">
        <f t="shared" si="3"/>
        <v/>
      </c>
      <c r="AA44" s="73" t="str">
        <f t="shared" si="13"/>
        <v/>
      </c>
      <c r="AB44" s="73" t="str">
        <f t="shared" si="13"/>
        <v/>
      </c>
      <c r="AC44" s="74">
        <f t="shared" si="5"/>
        <v>0</v>
      </c>
      <c r="AD44" s="75">
        <f t="shared" si="6"/>
        <v>0</v>
      </c>
      <c r="AE44" s="75">
        <f t="shared" si="7"/>
        <v>0</v>
      </c>
      <c r="AF44" s="76">
        <f t="shared" si="8"/>
        <v>0</v>
      </c>
    </row>
    <row r="45" spans="4:32" x14ac:dyDescent="0.2">
      <c r="H45" s="89"/>
      <c r="I45" s="89"/>
      <c r="J45" s="89"/>
      <c r="K45" s="89"/>
      <c r="L45" s="90">
        <f t="shared" si="14"/>
        <v>0</v>
      </c>
      <c r="M45" s="91"/>
      <c r="N45" s="89"/>
      <c r="O45" s="92">
        <f t="shared" si="15"/>
        <v>0</v>
      </c>
      <c r="P45" s="84">
        <f t="shared" si="10"/>
        <v>0</v>
      </c>
      <c r="Q45" s="68"/>
      <c r="R45" s="86">
        <f t="shared" si="11"/>
        <v>0</v>
      </c>
      <c r="S45" s="81"/>
      <c r="T45" s="82"/>
      <c r="U45" s="81"/>
      <c r="V45" s="71"/>
      <c r="W45" s="93">
        <f t="shared" si="1"/>
        <v>0</v>
      </c>
      <c r="Y45" s="73" t="str">
        <f t="shared" si="2"/>
        <v/>
      </c>
      <c r="Z45" s="73" t="str">
        <f t="shared" si="3"/>
        <v/>
      </c>
      <c r="AA45" s="73" t="str">
        <f t="shared" si="13"/>
        <v/>
      </c>
      <c r="AB45" s="73" t="str">
        <f t="shared" si="13"/>
        <v/>
      </c>
      <c r="AC45" s="74">
        <f t="shared" si="5"/>
        <v>0</v>
      </c>
      <c r="AD45" s="75">
        <f t="shared" si="6"/>
        <v>0</v>
      </c>
      <c r="AE45" s="75">
        <f t="shared" si="7"/>
        <v>0</v>
      </c>
      <c r="AF45" s="76">
        <f t="shared" si="8"/>
        <v>0</v>
      </c>
    </row>
    <row r="46" spans="4:32" x14ac:dyDescent="0.2">
      <c r="H46" s="89"/>
      <c r="I46" s="89"/>
      <c r="J46" s="89"/>
      <c r="K46" s="89"/>
      <c r="L46" s="90">
        <f t="shared" si="14"/>
        <v>0</v>
      </c>
      <c r="M46" s="91"/>
      <c r="N46" s="89"/>
      <c r="O46" s="92">
        <f t="shared" si="15"/>
        <v>0</v>
      </c>
      <c r="P46" s="84">
        <f t="shared" si="10"/>
        <v>0</v>
      </c>
      <c r="Q46" s="68"/>
      <c r="R46" s="86">
        <f t="shared" si="11"/>
        <v>0</v>
      </c>
      <c r="S46" s="81"/>
      <c r="T46" s="82"/>
      <c r="U46" s="81"/>
      <c r="V46" s="71"/>
      <c r="W46" s="93">
        <f t="shared" si="1"/>
        <v>0</v>
      </c>
      <c r="Y46" s="73" t="str">
        <f t="shared" si="2"/>
        <v/>
      </c>
      <c r="Z46" s="73" t="str">
        <f t="shared" si="3"/>
        <v/>
      </c>
      <c r="AA46" s="73" t="str">
        <f t="shared" si="13"/>
        <v/>
      </c>
      <c r="AB46" s="73" t="str">
        <f t="shared" si="13"/>
        <v/>
      </c>
      <c r="AC46" s="74">
        <f t="shared" si="5"/>
        <v>0</v>
      </c>
      <c r="AD46" s="75">
        <f t="shared" si="6"/>
        <v>0</v>
      </c>
      <c r="AE46" s="75">
        <f t="shared" si="7"/>
        <v>0</v>
      </c>
      <c r="AF46" s="76">
        <f t="shared" si="8"/>
        <v>0</v>
      </c>
    </row>
    <row r="47" spans="4:32" x14ac:dyDescent="0.2">
      <c r="H47" s="89"/>
      <c r="I47" s="89"/>
      <c r="J47" s="89"/>
      <c r="K47" s="89"/>
      <c r="L47" s="90">
        <f t="shared" si="14"/>
        <v>0</v>
      </c>
      <c r="M47" s="91"/>
      <c r="N47" s="89"/>
      <c r="O47" s="92">
        <f t="shared" si="15"/>
        <v>0</v>
      </c>
      <c r="P47" s="84">
        <f t="shared" si="10"/>
        <v>0</v>
      </c>
      <c r="Q47" s="68"/>
      <c r="R47" s="86">
        <f t="shared" si="11"/>
        <v>0</v>
      </c>
      <c r="S47" s="81"/>
      <c r="T47" s="82"/>
      <c r="U47" s="81"/>
      <c r="V47" s="71"/>
      <c r="W47" s="93">
        <f t="shared" si="1"/>
        <v>0</v>
      </c>
      <c r="Y47" s="73" t="str">
        <f t="shared" si="2"/>
        <v/>
      </c>
      <c r="Z47" s="73" t="str">
        <f t="shared" si="3"/>
        <v/>
      </c>
      <c r="AA47" s="73" t="str">
        <f t="shared" ref="AA47:AB64" si="16">IF(J47="A",5,(IF(J47="M",3,IF(J47="B",1,""))))</f>
        <v/>
      </c>
      <c r="AB47" s="73" t="str">
        <f t="shared" si="16"/>
        <v/>
      </c>
      <c r="AC47" s="74">
        <f t="shared" si="5"/>
        <v>0</v>
      </c>
      <c r="AD47" s="75">
        <f t="shared" si="6"/>
        <v>0</v>
      </c>
      <c r="AE47" s="75">
        <f t="shared" si="7"/>
        <v>0</v>
      </c>
      <c r="AF47" s="76">
        <f t="shared" si="8"/>
        <v>0</v>
      </c>
    </row>
    <row r="48" spans="4:32" x14ac:dyDescent="0.2">
      <c r="H48" s="89"/>
      <c r="I48" s="89"/>
      <c r="J48" s="89"/>
      <c r="K48" s="89"/>
      <c r="L48" s="90">
        <f t="shared" si="14"/>
        <v>0</v>
      </c>
      <c r="M48" s="91"/>
      <c r="N48" s="89"/>
      <c r="O48" s="92">
        <f t="shared" si="15"/>
        <v>0</v>
      </c>
      <c r="P48" s="84">
        <f t="shared" si="10"/>
        <v>0</v>
      </c>
      <c r="Q48" s="68"/>
      <c r="R48" s="86">
        <f t="shared" si="11"/>
        <v>0</v>
      </c>
      <c r="S48" s="81"/>
      <c r="T48" s="82"/>
      <c r="U48" s="81"/>
      <c r="V48" s="71"/>
      <c r="W48" s="93">
        <f t="shared" si="1"/>
        <v>0</v>
      </c>
      <c r="Y48" s="73" t="str">
        <f t="shared" si="2"/>
        <v/>
      </c>
      <c r="Z48" s="73" t="str">
        <f t="shared" si="3"/>
        <v/>
      </c>
      <c r="AA48" s="73" t="str">
        <f t="shared" si="16"/>
        <v/>
      </c>
      <c r="AB48" s="73" t="str">
        <f t="shared" si="16"/>
        <v/>
      </c>
      <c r="AC48" s="74">
        <f t="shared" si="5"/>
        <v>0</v>
      </c>
      <c r="AD48" s="75">
        <f t="shared" si="6"/>
        <v>0</v>
      </c>
      <c r="AE48" s="75">
        <f t="shared" si="7"/>
        <v>0</v>
      </c>
      <c r="AF48" s="76">
        <f t="shared" si="8"/>
        <v>0</v>
      </c>
    </row>
    <row r="49" spans="8:32" x14ac:dyDescent="0.2">
      <c r="H49" s="89"/>
      <c r="I49" s="89"/>
      <c r="J49" s="89"/>
      <c r="K49" s="89"/>
      <c r="L49" s="90">
        <f t="shared" si="14"/>
        <v>0</v>
      </c>
      <c r="M49" s="91"/>
      <c r="N49" s="89"/>
      <c r="O49" s="92">
        <f t="shared" si="15"/>
        <v>0</v>
      </c>
      <c r="P49" s="84">
        <f t="shared" si="10"/>
        <v>0</v>
      </c>
      <c r="Q49" s="68"/>
      <c r="R49" s="86">
        <f t="shared" si="11"/>
        <v>0</v>
      </c>
      <c r="S49" s="81"/>
      <c r="T49" s="82"/>
      <c r="U49" s="81"/>
      <c r="V49" s="71"/>
      <c r="W49" s="93">
        <f t="shared" si="1"/>
        <v>0</v>
      </c>
      <c r="Y49" s="73" t="str">
        <f t="shared" si="2"/>
        <v/>
      </c>
      <c r="Z49" s="73" t="str">
        <f t="shared" si="3"/>
        <v/>
      </c>
      <c r="AA49" s="73" t="str">
        <f t="shared" si="16"/>
        <v/>
      </c>
      <c r="AB49" s="73" t="str">
        <f t="shared" si="16"/>
        <v/>
      </c>
      <c r="AC49" s="74">
        <f t="shared" si="5"/>
        <v>0</v>
      </c>
      <c r="AD49" s="75">
        <f t="shared" si="6"/>
        <v>0</v>
      </c>
      <c r="AE49" s="75">
        <f t="shared" si="7"/>
        <v>0</v>
      </c>
      <c r="AF49" s="76">
        <f t="shared" si="8"/>
        <v>0</v>
      </c>
    </row>
    <row r="50" spans="8:32" x14ac:dyDescent="0.2">
      <c r="H50" s="89"/>
      <c r="I50" s="89"/>
      <c r="J50" s="89"/>
      <c r="K50" s="89"/>
      <c r="L50" s="90">
        <f t="shared" si="14"/>
        <v>0</v>
      </c>
      <c r="M50" s="91"/>
      <c r="N50" s="89"/>
      <c r="O50" s="92">
        <f t="shared" si="15"/>
        <v>0</v>
      </c>
      <c r="P50" s="84">
        <f t="shared" si="10"/>
        <v>0</v>
      </c>
      <c r="Q50" s="68"/>
      <c r="R50" s="86">
        <f t="shared" si="11"/>
        <v>0</v>
      </c>
      <c r="S50" s="81"/>
      <c r="T50" s="82"/>
      <c r="U50" s="81"/>
      <c r="V50" s="71"/>
      <c r="W50" s="93">
        <f t="shared" si="1"/>
        <v>0</v>
      </c>
      <c r="Y50" s="73" t="str">
        <f t="shared" si="2"/>
        <v/>
      </c>
      <c r="Z50" s="73" t="str">
        <f t="shared" si="3"/>
        <v/>
      </c>
      <c r="AA50" s="73" t="str">
        <f t="shared" si="16"/>
        <v/>
      </c>
      <c r="AB50" s="73" t="str">
        <f t="shared" si="16"/>
        <v/>
      </c>
      <c r="AC50" s="74">
        <f t="shared" si="5"/>
        <v>0</v>
      </c>
      <c r="AD50" s="75">
        <f t="shared" si="6"/>
        <v>0</v>
      </c>
      <c r="AE50" s="75">
        <f t="shared" si="7"/>
        <v>0</v>
      </c>
      <c r="AF50" s="76">
        <f t="shared" si="8"/>
        <v>0</v>
      </c>
    </row>
    <row r="51" spans="8:32" x14ac:dyDescent="0.2">
      <c r="H51" s="89"/>
      <c r="I51" s="89"/>
      <c r="J51" s="89"/>
      <c r="K51" s="89"/>
      <c r="L51" s="90">
        <f t="shared" si="14"/>
        <v>0</v>
      </c>
      <c r="M51" s="91"/>
      <c r="N51" s="89"/>
      <c r="O51" s="92">
        <f t="shared" si="15"/>
        <v>0</v>
      </c>
      <c r="P51" s="84">
        <f t="shared" si="10"/>
        <v>0</v>
      </c>
      <c r="Q51" s="68"/>
      <c r="R51" s="86">
        <f t="shared" si="11"/>
        <v>0</v>
      </c>
      <c r="S51" s="81"/>
      <c r="T51" s="82"/>
      <c r="U51" s="81"/>
      <c r="V51" s="71"/>
      <c r="W51" s="93">
        <f t="shared" si="1"/>
        <v>0</v>
      </c>
      <c r="Y51" s="73" t="str">
        <f t="shared" si="2"/>
        <v/>
      </c>
      <c r="Z51" s="73" t="str">
        <f t="shared" si="3"/>
        <v/>
      </c>
      <c r="AA51" s="73" t="str">
        <f t="shared" si="16"/>
        <v/>
      </c>
      <c r="AB51" s="73" t="str">
        <f t="shared" si="16"/>
        <v/>
      </c>
      <c r="AC51" s="74">
        <f t="shared" si="5"/>
        <v>0</v>
      </c>
      <c r="AD51" s="75">
        <f t="shared" si="6"/>
        <v>0</v>
      </c>
      <c r="AE51" s="75">
        <f t="shared" si="7"/>
        <v>0</v>
      </c>
      <c r="AF51" s="76">
        <f t="shared" si="8"/>
        <v>0</v>
      </c>
    </row>
    <row r="52" spans="8:32" x14ac:dyDescent="0.2">
      <c r="H52" s="89"/>
      <c r="I52" s="89"/>
      <c r="J52" s="89"/>
      <c r="K52" s="89"/>
      <c r="L52" s="90">
        <f t="shared" si="14"/>
        <v>0</v>
      </c>
      <c r="M52" s="91"/>
      <c r="N52" s="89"/>
      <c r="O52" s="92">
        <f t="shared" si="15"/>
        <v>0</v>
      </c>
      <c r="P52" s="84">
        <f t="shared" si="10"/>
        <v>0</v>
      </c>
      <c r="Q52" s="68"/>
      <c r="R52" s="86">
        <f t="shared" si="11"/>
        <v>0</v>
      </c>
      <c r="S52" s="81"/>
      <c r="T52" s="82"/>
      <c r="U52" s="81"/>
      <c r="V52" s="71"/>
      <c r="W52" s="93">
        <f t="shared" si="1"/>
        <v>0</v>
      </c>
      <c r="Y52" s="73" t="str">
        <f t="shared" si="2"/>
        <v/>
      </c>
      <c r="Z52" s="73" t="str">
        <f t="shared" si="3"/>
        <v/>
      </c>
      <c r="AA52" s="73" t="str">
        <f t="shared" si="16"/>
        <v/>
      </c>
      <c r="AB52" s="73" t="str">
        <f t="shared" si="16"/>
        <v/>
      </c>
      <c r="AC52" s="74">
        <f t="shared" si="5"/>
        <v>0</v>
      </c>
      <c r="AD52" s="75">
        <f t="shared" si="6"/>
        <v>0</v>
      </c>
      <c r="AE52" s="75">
        <f t="shared" si="7"/>
        <v>0</v>
      </c>
      <c r="AF52" s="76">
        <f t="shared" si="8"/>
        <v>0</v>
      </c>
    </row>
    <row r="53" spans="8:32" x14ac:dyDescent="0.2">
      <c r="H53" s="89"/>
      <c r="I53" s="89"/>
      <c r="J53" s="89"/>
      <c r="K53" s="89"/>
      <c r="L53" s="90">
        <f t="shared" si="14"/>
        <v>0</v>
      </c>
      <c r="M53" s="91"/>
      <c r="N53" s="89"/>
      <c r="O53" s="92">
        <f t="shared" si="15"/>
        <v>0</v>
      </c>
      <c r="P53" s="84">
        <f t="shared" si="10"/>
        <v>0</v>
      </c>
      <c r="Q53" s="68"/>
      <c r="R53" s="86">
        <f t="shared" si="11"/>
        <v>0</v>
      </c>
      <c r="S53" s="81"/>
      <c r="T53" s="82"/>
      <c r="U53" s="81"/>
      <c r="V53" s="71"/>
      <c r="W53" s="93">
        <f t="shared" si="1"/>
        <v>0</v>
      </c>
      <c r="Y53" s="73" t="str">
        <f t="shared" si="2"/>
        <v/>
      </c>
      <c r="Z53" s="73" t="str">
        <f t="shared" si="3"/>
        <v/>
      </c>
      <c r="AA53" s="73" t="str">
        <f t="shared" si="16"/>
        <v/>
      </c>
      <c r="AB53" s="73" t="str">
        <f t="shared" si="16"/>
        <v/>
      </c>
      <c r="AC53" s="74">
        <f t="shared" si="5"/>
        <v>0</v>
      </c>
      <c r="AD53" s="75">
        <f t="shared" si="6"/>
        <v>0</v>
      </c>
      <c r="AE53" s="75">
        <f t="shared" si="7"/>
        <v>0</v>
      </c>
      <c r="AF53" s="76">
        <f t="shared" si="8"/>
        <v>0</v>
      </c>
    </row>
    <row r="54" spans="8:32" x14ac:dyDescent="0.2">
      <c r="H54" s="89"/>
      <c r="I54" s="89"/>
      <c r="J54" s="89"/>
      <c r="K54" s="89"/>
      <c r="L54" s="90">
        <f t="shared" si="14"/>
        <v>0</v>
      </c>
      <c r="M54" s="91"/>
      <c r="N54" s="89"/>
      <c r="O54" s="92">
        <f t="shared" si="15"/>
        <v>0</v>
      </c>
      <c r="P54" s="84">
        <f t="shared" si="10"/>
        <v>0</v>
      </c>
      <c r="Q54" s="68"/>
      <c r="R54" s="86">
        <f t="shared" si="11"/>
        <v>0</v>
      </c>
      <c r="S54" s="81"/>
      <c r="T54" s="82"/>
      <c r="U54" s="81"/>
      <c r="V54" s="71"/>
      <c r="W54" s="93">
        <f t="shared" si="1"/>
        <v>0</v>
      </c>
      <c r="Y54" s="73" t="str">
        <f t="shared" si="2"/>
        <v/>
      </c>
      <c r="Z54" s="73" t="str">
        <f t="shared" si="3"/>
        <v/>
      </c>
      <c r="AA54" s="73" t="str">
        <f t="shared" si="16"/>
        <v/>
      </c>
      <c r="AB54" s="73" t="str">
        <f t="shared" si="16"/>
        <v/>
      </c>
      <c r="AC54" s="74">
        <f t="shared" si="5"/>
        <v>0</v>
      </c>
      <c r="AD54" s="75">
        <f t="shared" si="6"/>
        <v>0</v>
      </c>
      <c r="AE54" s="75">
        <f t="shared" si="7"/>
        <v>0</v>
      </c>
      <c r="AF54" s="76">
        <f t="shared" si="8"/>
        <v>0</v>
      </c>
    </row>
    <row r="55" spans="8:32" x14ac:dyDescent="0.2">
      <c r="H55" s="89"/>
      <c r="I55" s="89"/>
      <c r="J55" s="89"/>
      <c r="K55" s="89"/>
      <c r="L55" s="90">
        <f t="shared" si="14"/>
        <v>0</v>
      </c>
      <c r="M55" s="91"/>
      <c r="N55" s="89"/>
      <c r="O55" s="92">
        <f t="shared" si="15"/>
        <v>0</v>
      </c>
      <c r="P55" s="84">
        <f t="shared" si="10"/>
        <v>0</v>
      </c>
      <c r="Q55" s="68"/>
      <c r="R55" s="86">
        <f t="shared" si="11"/>
        <v>0</v>
      </c>
      <c r="S55" s="81"/>
      <c r="T55" s="82"/>
      <c r="U55" s="81"/>
      <c r="V55" s="71"/>
      <c r="W55" s="93">
        <f t="shared" si="1"/>
        <v>0</v>
      </c>
      <c r="Y55" s="73" t="str">
        <f t="shared" si="2"/>
        <v/>
      </c>
      <c r="Z55" s="73" t="str">
        <f t="shared" si="3"/>
        <v/>
      </c>
      <c r="AA55" s="73" t="str">
        <f t="shared" si="16"/>
        <v/>
      </c>
      <c r="AB55" s="73" t="str">
        <f t="shared" si="16"/>
        <v/>
      </c>
      <c r="AC55" s="74">
        <f t="shared" si="5"/>
        <v>0</v>
      </c>
      <c r="AD55" s="75">
        <f t="shared" si="6"/>
        <v>0</v>
      </c>
      <c r="AE55" s="75">
        <f t="shared" si="7"/>
        <v>0</v>
      </c>
      <c r="AF55" s="76">
        <f t="shared" si="8"/>
        <v>0</v>
      </c>
    </row>
    <row r="56" spans="8:32" x14ac:dyDescent="0.2">
      <c r="H56" s="89"/>
      <c r="I56" s="89"/>
      <c r="J56" s="89"/>
      <c r="K56" s="89"/>
      <c r="L56" s="90">
        <f t="shared" si="14"/>
        <v>0</v>
      </c>
      <c r="M56" s="91"/>
      <c r="N56" s="89"/>
      <c r="O56" s="92">
        <f t="shared" si="15"/>
        <v>0</v>
      </c>
      <c r="P56" s="84">
        <f t="shared" si="10"/>
        <v>0</v>
      </c>
      <c r="Q56" s="68"/>
      <c r="R56" s="86">
        <f t="shared" si="11"/>
        <v>0</v>
      </c>
      <c r="S56" s="81"/>
      <c r="T56" s="82"/>
      <c r="U56" s="81"/>
      <c r="V56" s="71"/>
      <c r="W56" s="93">
        <f t="shared" si="1"/>
        <v>0</v>
      </c>
      <c r="Y56" s="73" t="str">
        <f t="shared" si="2"/>
        <v/>
      </c>
      <c r="Z56" s="73" t="str">
        <f t="shared" si="3"/>
        <v/>
      </c>
      <c r="AA56" s="73" t="str">
        <f t="shared" si="16"/>
        <v/>
      </c>
      <c r="AB56" s="73" t="str">
        <f t="shared" si="16"/>
        <v/>
      </c>
      <c r="AC56" s="74">
        <f t="shared" si="5"/>
        <v>0</v>
      </c>
      <c r="AD56" s="75">
        <f t="shared" si="6"/>
        <v>0</v>
      </c>
      <c r="AE56" s="75">
        <f t="shared" si="7"/>
        <v>0</v>
      </c>
      <c r="AF56" s="76">
        <f t="shared" si="8"/>
        <v>0</v>
      </c>
    </row>
    <row r="57" spans="8:32" x14ac:dyDescent="0.2">
      <c r="H57" s="89"/>
      <c r="I57" s="89"/>
      <c r="J57" s="89"/>
      <c r="K57" s="89"/>
      <c r="L57" s="90">
        <f t="shared" si="14"/>
        <v>0</v>
      </c>
      <c r="M57" s="91"/>
      <c r="N57" s="89"/>
      <c r="O57" s="92">
        <f t="shared" si="15"/>
        <v>0</v>
      </c>
      <c r="P57" s="84">
        <f t="shared" si="10"/>
        <v>0</v>
      </c>
      <c r="Q57" s="68"/>
      <c r="R57" s="86">
        <f t="shared" si="11"/>
        <v>0</v>
      </c>
      <c r="S57" s="81"/>
      <c r="T57" s="82"/>
      <c r="U57" s="81"/>
      <c r="V57" s="71"/>
      <c r="W57" s="93">
        <f t="shared" si="1"/>
        <v>0</v>
      </c>
      <c r="Y57" s="73" t="str">
        <f t="shared" si="2"/>
        <v/>
      </c>
      <c r="Z57" s="73" t="str">
        <f t="shared" si="3"/>
        <v/>
      </c>
      <c r="AA57" s="73" t="str">
        <f t="shared" si="16"/>
        <v/>
      </c>
      <c r="AB57" s="73" t="str">
        <f t="shared" si="16"/>
        <v/>
      </c>
      <c r="AC57" s="74">
        <f t="shared" si="5"/>
        <v>0</v>
      </c>
      <c r="AD57" s="75">
        <f t="shared" si="6"/>
        <v>0</v>
      </c>
      <c r="AE57" s="75">
        <f t="shared" si="7"/>
        <v>0</v>
      </c>
      <c r="AF57" s="76">
        <f t="shared" si="8"/>
        <v>0</v>
      </c>
    </row>
    <row r="58" spans="8:32" x14ac:dyDescent="0.2">
      <c r="H58" s="89"/>
      <c r="I58" s="89"/>
      <c r="J58" s="89"/>
      <c r="K58" s="89"/>
      <c r="L58" s="90">
        <f t="shared" si="14"/>
        <v>0</v>
      </c>
      <c r="M58" s="91"/>
      <c r="N58" s="89"/>
      <c r="O58" s="92">
        <f t="shared" si="15"/>
        <v>0</v>
      </c>
      <c r="P58" s="84">
        <f t="shared" si="10"/>
        <v>0</v>
      </c>
      <c r="Q58" s="68"/>
      <c r="R58" s="86">
        <f t="shared" si="11"/>
        <v>0</v>
      </c>
      <c r="S58" s="81"/>
      <c r="T58" s="82"/>
      <c r="U58" s="81"/>
      <c r="V58" s="71"/>
      <c r="W58" s="93">
        <f t="shared" si="1"/>
        <v>0</v>
      </c>
      <c r="Y58" s="73" t="str">
        <f t="shared" si="2"/>
        <v/>
      </c>
      <c r="Z58" s="73" t="str">
        <f t="shared" si="3"/>
        <v/>
      </c>
      <c r="AA58" s="73" t="str">
        <f t="shared" si="16"/>
        <v/>
      </c>
      <c r="AB58" s="73" t="str">
        <f t="shared" si="16"/>
        <v/>
      </c>
      <c r="AC58" s="74">
        <f t="shared" si="5"/>
        <v>0</v>
      </c>
      <c r="AD58" s="75">
        <f t="shared" si="6"/>
        <v>0</v>
      </c>
      <c r="AE58" s="75">
        <f t="shared" si="7"/>
        <v>0</v>
      </c>
      <c r="AF58" s="76">
        <f t="shared" si="8"/>
        <v>0</v>
      </c>
    </row>
    <row r="59" spans="8:32" x14ac:dyDescent="0.2">
      <c r="H59" s="89"/>
      <c r="I59" s="89"/>
      <c r="J59" s="89"/>
      <c r="K59" s="89"/>
      <c r="L59" s="90">
        <f t="shared" si="14"/>
        <v>0</v>
      </c>
      <c r="M59" s="91"/>
      <c r="N59" s="89"/>
      <c r="O59" s="92">
        <f t="shared" si="15"/>
        <v>0</v>
      </c>
      <c r="P59" s="84">
        <f t="shared" si="10"/>
        <v>0</v>
      </c>
      <c r="Q59" s="68"/>
      <c r="R59" s="86">
        <f t="shared" si="11"/>
        <v>0</v>
      </c>
      <c r="S59" s="81"/>
      <c r="T59" s="82"/>
      <c r="U59" s="81"/>
      <c r="V59" s="71"/>
      <c r="W59" s="93">
        <f t="shared" si="1"/>
        <v>0</v>
      </c>
      <c r="Y59" s="73" t="str">
        <f t="shared" si="2"/>
        <v/>
      </c>
      <c r="Z59" s="73" t="str">
        <f t="shared" si="3"/>
        <v/>
      </c>
      <c r="AA59" s="73" t="str">
        <f t="shared" si="16"/>
        <v/>
      </c>
      <c r="AB59" s="73" t="str">
        <f t="shared" si="16"/>
        <v/>
      </c>
      <c r="AC59" s="74">
        <f t="shared" si="5"/>
        <v>0</v>
      </c>
      <c r="AD59" s="75">
        <f t="shared" si="6"/>
        <v>0</v>
      </c>
      <c r="AE59" s="75">
        <f t="shared" si="7"/>
        <v>0</v>
      </c>
      <c r="AF59" s="76">
        <f t="shared" si="8"/>
        <v>0</v>
      </c>
    </row>
    <row r="60" spans="8:32" x14ac:dyDescent="0.2">
      <c r="H60" s="89"/>
      <c r="I60" s="89"/>
      <c r="J60" s="89"/>
      <c r="K60" s="89"/>
      <c r="L60" s="90">
        <f t="shared" si="14"/>
        <v>0</v>
      </c>
      <c r="M60" s="91"/>
      <c r="N60" s="89"/>
      <c r="O60" s="92">
        <f t="shared" si="15"/>
        <v>0</v>
      </c>
      <c r="P60" s="84">
        <f t="shared" si="10"/>
        <v>0</v>
      </c>
      <c r="Q60" s="68"/>
      <c r="R60" s="86">
        <f t="shared" si="11"/>
        <v>0</v>
      </c>
      <c r="S60" s="81"/>
      <c r="T60" s="82"/>
      <c r="U60" s="81"/>
      <c r="V60" s="71"/>
      <c r="W60" s="93">
        <f t="shared" si="1"/>
        <v>0</v>
      </c>
      <c r="Y60" s="73" t="str">
        <f t="shared" si="2"/>
        <v/>
      </c>
      <c r="Z60" s="73" t="str">
        <f t="shared" si="3"/>
        <v/>
      </c>
      <c r="AA60" s="73" t="str">
        <f t="shared" si="16"/>
        <v/>
      </c>
      <c r="AB60" s="73" t="str">
        <f t="shared" si="16"/>
        <v/>
      </c>
      <c r="AC60" s="74">
        <f t="shared" si="5"/>
        <v>0</v>
      </c>
      <c r="AD60" s="75">
        <f t="shared" si="6"/>
        <v>0</v>
      </c>
      <c r="AE60" s="75">
        <f t="shared" si="7"/>
        <v>0</v>
      </c>
      <c r="AF60" s="76">
        <f t="shared" si="8"/>
        <v>0</v>
      </c>
    </row>
    <row r="61" spans="8:32" x14ac:dyDescent="0.2">
      <c r="H61" s="89"/>
      <c r="I61" s="89"/>
      <c r="J61" s="89"/>
      <c r="K61" s="89"/>
      <c r="L61" s="90">
        <f t="shared" si="14"/>
        <v>0</v>
      </c>
      <c r="M61" s="91"/>
      <c r="N61" s="89"/>
      <c r="O61" s="92">
        <f t="shared" si="15"/>
        <v>0</v>
      </c>
      <c r="P61" s="84">
        <f t="shared" si="10"/>
        <v>0</v>
      </c>
      <c r="Q61" s="68"/>
      <c r="R61" s="86">
        <f t="shared" si="11"/>
        <v>0</v>
      </c>
      <c r="S61" s="81"/>
      <c r="T61" s="82"/>
      <c r="U61" s="81"/>
      <c r="V61" s="71"/>
      <c r="W61" s="93">
        <f t="shared" si="1"/>
        <v>0</v>
      </c>
      <c r="Y61" s="73" t="str">
        <f t="shared" si="2"/>
        <v/>
      </c>
      <c r="Z61" s="73" t="str">
        <f t="shared" si="3"/>
        <v/>
      </c>
      <c r="AA61" s="73" t="str">
        <f t="shared" si="16"/>
        <v/>
      </c>
      <c r="AB61" s="73" t="str">
        <f t="shared" si="16"/>
        <v/>
      </c>
      <c r="AC61" s="74">
        <f t="shared" si="5"/>
        <v>0</v>
      </c>
      <c r="AD61" s="75">
        <f t="shared" si="6"/>
        <v>0</v>
      </c>
      <c r="AE61" s="75">
        <f t="shared" si="7"/>
        <v>0</v>
      </c>
      <c r="AF61" s="76">
        <f t="shared" si="8"/>
        <v>0</v>
      </c>
    </row>
    <row r="62" spans="8:32" x14ac:dyDescent="0.2">
      <c r="H62" s="89"/>
      <c r="I62" s="89"/>
      <c r="J62" s="89"/>
      <c r="K62" s="89"/>
      <c r="L62" s="90">
        <f t="shared" si="14"/>
        <v>0</v>
      </c>
      <c r="M62" s="91"/>
      <c r="N62" s="89"/>
      <c r="O62" s="92">
        <f t="shared" si="15"/>
        <v>0</v>
      </c>
      <c r="P62" s="84">
        <f t="shared" si="10"/>
        <v>0</v>
      </c>
      <c r="Q62" s="68"/>
      <c r="R62" s="86">
        <f t="shared" si="11"/>
        <v>0</v>
      </c>
      <c r="S62" s="81"/>
      <c r="T62" s="82"/>
      <c r="U62" s="81"/>
      <c r="V62" s="71"/>
      <c r="W62" s="93">
        <f t="shared" si="1"/>
        <v>0</v>
      </c>
      <c r="Y62" s="73" t="str">
        <f t="shared" si="2"/>
        <v/>
      </c>
      <c r="Z62" s="73" t="str">
        <f t="shared" si="3"/>
        <v/>
      </c>
      <c r="AA62" s="73" t="str">
        <f t="shared" si="16"/>
        <v/>
      </c>
      <c r="AB62" s="73" t="str">
        <f t="shared" si="16"/>
        <v/>
      </c>
      <c r="AC62" s="74">
        <f t="shared" si="5"/>
        <v>0</v>
      </c>
      <c r="AD62" s="75">
        <f t="shared" si="6"/>
        <v>0</v>
      </c>
      <c r="AE62" s="75">
        <f t="shared" si="7"/>
        <v>0</v>
      </c>
      <c r="AF62" s="76">
        <f t="shared" si="8"/>
        <v>0</v>
      </c>
    </row>
    <row r="63" spans="8:32" x14ac:dyDescent="0.2">
      <c r="H63" s="89"/>
      <c r="I63" s="89"/>
      <c r="J63" s="89"/>
      <c r="K63" s="89"/>
      <c r="L63" s="90">
        <f t="shared" si="14"/>
        <v>0</v>
      </c>
      <c r="M63" s="91"/>
      <c r="N63" s="89"/>
      <c r="O63" s="92">
        <f t="shared" si="15"/>
        <v>0</v>
      </c>
      <c r="P63" s="84">
        <f t="shared" si="10"/>
        <v>0</v>
      </c>
      <c r="Q63" s="68"/>
      <c r="R63" s="86">
        <f t="shared" si="11"/>
        <v>0</v>
      </c>
      <c r="S63" s="81"/>
      <c r="T63" s="82"/>
      <c r="U63" s="81"/>
      <c r="V63" s="71"/>
      <c r="W63" s="93">
        <f t="shared" si="1"/>
        <v>0</v>
      </c>
      <c r="Y63" s="73" t="str">
        <f t="shared" si="2"/>
        <v/>
      </c>
      <c r="Z63" s="73" t="str">
        <f t="shared" si="3"/>
        <v/>
      </c>
      <c r="AA63" s="73" t="str">
        <f t="shared" si="16"/>
        <v/>
      </c>
      <c r="AB63" s="73" t="str">
        <f t="shared" si="16"/>
        <v/>
      </c>
      <c r="AC63" s="74">
        <f t="shared" si="5"/>
        <v>0</v>
      </c>
      <c r="AD63" s="75">
        <f t="shared" si="6"/>
        <v>0</v>
      </c>
      <c r="AE63" s="75">
        <f t="shared" si="7"/>
        <v>0</v>
      </c>
      <c r="AF63" s="76">
        <f t="shared" si="8"/>
        <v>0</v>
      </c>
    </row>
    <row r="64" spans="8:32" x14ac:dyDescent="0.2">
      <c r="H64" s="89"/>
      <c r="I64" s="89"/>
      <c r="J64" s="89"/>
      <c r="K64" s="89"/>
      <c r="L64" s="90">
        <f t="shared" si="14"/>
        <v>0</v>
      </c>
      <c r="M64" s="91"/>
      <c r="N64" s="89"/>
      <c r="O64" s="92">
        <f t="shared" si="15"/>
        <v>0</v>
      </c>
      <c r="P64" s="84">
        <f t="shared" si="10"/>
        <v>0</v>
      </c>
      <c r="Q64" s="68"/>
      <c r="R64" s="86">
        <f t="shared" si="11"/>
        <v>0</v>
      </c>
      <c r="S64" s="81"/>
      <c r="T64" s="82"/>
      <c r="U64" s="81"/>
      <c r="V64" s="71"/>
      <c r="W64" s="93">
        <f t="shared" si="1"/>
        <v>0</v>
      </c>
      <c r="Y64" s="73" t="str">
        <f t="shared" si="2"/>
        <v/>
      </c>
      <c r="Z64" s="73" t="str">
        <f t="shared" si="3"/>
        <v/>
      </c>
      <c r="AA64" s="73" t="str">
        <f t="shared" si="16"/>
        <v/>
      </c>
      <c r="AB64" s="73" t="str">
        <f t="shared" si="16"/>
        <v/>
      </c>
      <c r="AC64" s="74">
        <f t="shared" si="5"/>
        <v>0</v>
      </c>
      <c r="AD64" s="75">
        <f t="shared" si="6"/>
        <v>0</v>
      </c>
      <c r="AE64" s="75">
        <f t="shared" si="7"/>
        <v>0</v>
      </c>
      <c r="AF64" s="76">
        <f t="shared" si="8"/>
        <v>0</v>
      </c>
    </row>
    <row r="65" spans="4:32" ht="13.5" thickBot="1" x14ac:dyDescent="0.25">
      <c r="L65" s="20">
        <f>SUM(L10:L21)</f>
        <v>1725</v>
      </c>
      <c r="Q65" s="96"/>
      <c r="V65" s="71"/>
      <c r="AF65" s="20">
        <f t="shared" si="8"/>
        <v>1.3018867924528301</v>
      </c>
    </row>
    <row r="66" spans="4:32" ht="29.25" customHeight="1" thickBot="1" x14ac:dyDescent="0.25">
      <c r="D66" s="97" t="s">
        <v>30</v>
      </c>
      <c r="E66" s="98"/>
      <c r="F66" s="97"/>
      <c r="G66" s="97"/>
      <c r="H66" s="97"/>
      <c r="I66" s="97"/>
      <c r="J66" s="97"/>
      <c r="K66" s="97"/>
      <c r="L66" s="97"/>
      <c r="M66" s="99">
        <f>SUBTOTAL(9,M10:M65)</f>
        <v>1.2830188679245282</v>
      </c>
      <c r="N66" s="97"/>
      <c r="O66" s="97"/>
      <c r="P66" s="97"/>
      <c r="Q66" s="97"/>
      <c r="R66" s="100"/>
      <c r="S66" s="97"/>
      <c r="T66" s="101"/>
      <c r="U66" s="97"/>
      <c r="V66" s="99"/>
      <c r="W66" s="97"/>
    </row>
    <row r="67" spans="4:32" x14ac:dyDescent="0.2">
      <c r="O67" s="20"/>
      <c r="R67" s="94"/>
      <c r="V67" s="71"/>
      <c r="W67" s="20"/>
    </row>
    <row r="68" spans="4:32" x14ac:dyDescent="0.2">
      <c r="O68" s="20"/>
      <c r="R68" s="94"/>
      <c r="V68" s="71"/>
      <c r="W68" s="20"/>
    </row>
    <row r="69" spans="4:32" x14ac:dyDescent="0.2">
      <c r="O69" s="20"/>
      <c r="R69" s="94"/>
      <c r="V69" s="71"/>
      <c r="W69" s="20"/>
    </row>
    <row r="70" spans="4:32" x14ac:dyDescent="0.2">
      <c r="O70" s="20"/>
      <c r="R70" s="94"/>
      <c r="V70" s="71"/>
      <c r="W70" s="20"/>
    </row>
    <row r="71" spans="4:32" x14ac:dyDescent="0.2">
      <c r="O71" s="20"/>
      <c r="R71" s="94"/>
      <c r="V71" s="71"/>
      <c r="W71" s="20"/>
    </row>
    <row r="72" spans="4:32" x14ac:dyDescent="0.2">
      <c r="O72" s="20"/>
      <c r="R72" s="94"/>
      <c r="V72" s="71"/>
      <c r="W72" s="20"/>
    </row>
    <row r="73" spans="4:32" x14ac:dyDescent="0.2">
      <c r="O73" s="20"/>
      <c r="R73" s="94"/>
      <c r="V73" s="71"/>
      <c r="W73" s="20"/>
    </row>
    <row r="74" spans="4:32" x14ac:dyDescent="0.2">
      <c r="O74" s="20"/>
      <c r="R74" s="94"/>
      <c r="V74" s="71"/>
      <c r="W74" s="20"/>
    </row>
    <row r="75" spans="4:32" x14ac:dyDescent="0.2">
      <c r="O75" s="20"/>
      <c r="R75" s="94"/>
      <c r="V75" s="71"/>
      <c r="W75" s="20"/>
    </row>
    <row r="76" spans="4:32" x14ac:dyDescent="0.2">
      <c r="O76" s="20"/>
      <c r="R76" s="94"/>
      <c r="V76" s="71"/>
      <c r="W76" s="20"/>
    </row>
    <row r="77" spans="4:32" x14ac:dyDescent="0.2">
      <c r="O77" s="20"/>
      <c r="R77" s="94"/>
      <c r="V77" s="71"/>
      <c r="W77" s="20"/>
    </row>
    <row r="78" spans="4:32" x14ac:dyDescent="0.2">
      <c r="O78" s="20"/>
      <c r="R78" s="94"/>
      <c r="V78" s="71"/>
      <c r="W78" s="20"/>
    </row>
    <row r="79" spans="4:32" x14ac:dyDescent="0.2">
      <c r="O79" s="20"/>
      <c r="R79" s="94"/>
      <c r="V79" s="71"/>
      <c r="W79" s="20"/>
    </row>
    <row r="80" spans="4:32" x14ac:dyDescent="0.2">
      <c r="O80" s="20"/>
      <c r="R80" s="94"/>
      <c r="V80" s="71"/>
      <c r="W80" s="20"/>
    </row>
    <row r="81" spans="15:23" x14ac:dyDescent="0.2">
      <c r="O81" s="20"/>
      <c r="R81" s="94"/>
      <c r="V81" s="71"/>
      <c r="W81" s="20"/>
    </row>
    <row r="82" spans="15:23" x14ac:dyDescent="0.2">
      <c r="O82" s="20"/>
      <c r="R82" s="94"/>
      <c r="V82" s="71"/>
      <c r="W82" s="20"/>
    </row>
    <row r="83" spans="15:23" x14ac:dyDescent="0.2">
      <c r="O83" s="20"/>
      <c r="R83" s="94"/>
      <c r="V83" s="71"/>
      <c r="W83" s="20"/>
    </row>
    <row r="84" spans="15:23" x14ac:dyDescent="0.2">
      <c r="O84" s="20"/>
      <c r="R84" s="94"/>
      <c r="V84" s="71"/>
      <c r="W84" s="20"/>
    </row>
    <row r="85" spans="15:23" x14ac:dyDescent="0.2">
      <c r="O85" s="20"/>
      <c r="R85" s="94"/>
      <c r="V85" s="71"/>
      <c r="W85" s="20"/>
    </row>
    <row r="86" spans="15:23" x14ac:dyDescent="0.2">
      <c r="O86" s="20"/>
      <c r="R86" s="94"/>
      <c r="V86" s="71"/>
      <c r="W86" s="20"/>
    </row>
    <row r="87" spans="15:23" x14ac:dyDescent="0.2">
      <c r="O87" s="20"/>
      <c r="R87" s="94"/>
      <c r="V87" s="71"/>
      <c r="W87" s="20"/>
    </row>
    <row r="88" spans="15:23" x14ac:dyDescent="0.2">
      <c r="O88" s="20"/>
      <c r="R88" s="94"/>
      <c r="V88" s="71"/>
      <c r="W88" s="20"/>
    </row>
    <row r="89" spans="15:23" x14ac:dyDescent="0.2">
      <c r="O89" s="20"/>
      <c r="R89" s="94"/>
      <c r="V89" s="71"/>
      <c r="W89" s="20"/>
    </row>
    <row r="90" spans="15:23" x14ac:dyDescent="0.2">
      <c r="O90" s="20"/>
      <c r="R90" s="94"/>
      <c r="V90" s="71"/>
      <c r="W90" s="20"/>
    </row>
    <row r="91" spans="15:23" x14ac:dyDescent="0.2">
      <c r="O91" s="20"/>
      <c r="R91" s="94"/>
      <c r="V91" s="71"/>
      <c r="W91" s="20"/>
    </row>
    <row r="92" spans="15:23" x14ac:dyDescent="0.2">
      <c r="O92" s="20"/>
      <c r="R92" s="94"/>
      <c r="V92" s="71"/>
      <c r="W92" s="20"/>
    </row>
    <row r="93" spans="15:23" x14ac:dyDescent="0.2">
      <c r="O93" s="20"/>
      <c r="R93" s="94"/>
      <c r="V93" s="71"/>
      <c r="W93" s="20"/>
    </row>
    <row r="94" spans="15:23" x14ac:dyDescent="0.2">
      <c r="O94" s="20"/>
      <c r="R94" s="94"/>
      <c r="V94" s="71"/>
      <c r="W94" s="20"/>
    </row>
    <row r="95" spans="15:23" x14ac:dyDescent="0.2">
      <c r="O95" s="20"/>
      <c r="R95" s="94"/>
      <c r="V95" s="71"/>
      <c r="W95" s="20"/>
    </row>
    <row r="96" spans="15:23" x14ac:dyDescent="0.2">
      <c r="O96" s="20"/>
      <c r="R96" s="94"/>
      <c r="V96" s="71"/>
      <c r="W96" s="20"/>
    </row>
    <row r="97" spans="15:23" x14ac:dyDescent="0.2">
      <c r="O97" s="20"/>
      <c r="R97" s="94"/>
      <c r="V97" s="71"/>
      <c r="W97" s="20"/>
    </row>
    <row r="98" spans="15:23" x14ac:dyDescent="0.2">
      <c r="O98" s="20"/>
      <c r="R98" s="94"/>
      <c r="V98" s="71"/>
      <c r="W98" s="20"/>
    </row>
    <row r="99" spans="15:23" x14ac:dyDescent="0.2">
      <c r="O99" s="20"/>
      <c r="R99" s="94"/>
      <c r="V99" s="71"/>
      <c r="W99" s="20"/>
    </row>
    <row r="100" spans="15:23" x14ac:dyDescent="0.2">
      <c r="O100" s="20"/>
      <c r="R100" s="94"/>
      <c r="V100" s="71"/>
      <c r="W100" s="20"/>
    </row>
    <row r="101" spans="15:23" x14ac:dyDescent="0.2">
      <c r="O101" s="20"/>
      <c r="R101" s="94"/>
      <c r="V101" s="71"/>
      <c r="W101" s="20"/>
    </row>
    <row r="102" spans="15:23" x14ac:dyDescent="0.2">
      <c r="O102" s="20"/>
      <c r="R102" s="94"/>
      <c r="V102" s="71"/>
      <c r="W102" s="20"/>
    </row>
    <row r="103" spans="15:23" x14ac:dyDescent="0.2">
      <c r="O103" s="20"/>
      <c r="R103" s="94"/>
      <c r="V103" s="71"/>
      <c r="W103" s="20"/>
    </row>
    <row r="104" spans="15:23" x14ac:dyDescent="0.2">
      <c r="O104" s="20"/>
      <c r="R104" s="94"/>
      <c r="V104" s="71"/>
      <c r="W104" s="20"/>
    </row>
    <row r="105" spans="15:23" x14ac:dyDescent="0.2">
      <c r="O105" s="20"/>
      <c r="R105" s="94"/>
      <c r="V105" s="71"/>
      <c r="W105" s="20"/>
    </row>
    <row r="106" spans="15:23" x14ac:dyDescent="0.2">
      <c r="O106" s="20"/>
      <c r="R106" s="94"/>
      <c r="V106" s="71"/>
      <c r="W106" s="20"/>
    </row>
    <row r="107" spans="15:23" x14ac:dyDescent="0.2">
      <c r="O107" s="20"/>
      <c r="R107" s="94"/>
      <c r="W107" s="20"/>
    </row>
    <row r="108" spans="15:23" x14ac:dyDescent="0.2">
      <c r="O108" s="20"/>
      <c r="R108" s="94"/>
      <c r="W108" s="20"/>
    </row>
    <row r="109" spans="15:23" x14ac:dyDescent="0.2">
      <c r="O109" s="20"/>
      <c r="R109" s="94"/>
      <c r="W109" s="20"/>
    </row>
    <row r="110" spans="15:23" x14ac:dyDescent="0.2">
      <c r="O110" s="20"/>
      <c r="R110" s="94"/>
      <c r="W110" s="20"/>
    </row>
    <row r="111" spans="15:23" x14ac:dyDescent="0.2">
      <c r="O111" s="20"/>
      <c r="R111" s="94"/>
      <c r="W111" s="20"/>
    </row>
    <row r="112" spans="15:23" x14ac:dyDescent="0.2">
      <c r="O112" s="20"/>
      <c r="R112" s="94"/>
      <c r="W112" s="20"/>
    </row>
    <row r="113" spans="15:23" x14ac:dyDescent="0.2">
      <c r="O113" s="20"/>
      <c r="R113" s="94"/>
      <c r="W113" s="20"/>
    </row>
    <row r="114" spans="15:23" x14ac:dyDescent="0.2">
      <c r="O114" s="20"/>
      <c r="R114" s="94"/>
      <c r="W114" s="20"/>
    </row>
    <row r="115" spans="15:23" x14ac:dyDescent="0.2">
      <c r="O115" s="20"/>
      <c r="R115" s="94"/>
      <c r="W115" s="20"/>
    </row>
    <row r="116" spans="15:23" x14ac:dyDescent="0.2">
      <c r="O116" s="20"/>
      <c r="R116" s="94"/>
      <c r="W116" s="20"/>
    </row>
    <row r="117" spans="15:23" x14ac:dyDescent="0.2">
      <c r="O117" s="20"/>
      <c r="R117" s="94"/>
      <c r="W117" s="20"/>
    </row>
    <row r="118" spans="15:23" x14ac:dyDescent="0.2">
      <c r="O118" s="20"/>
      <c r="R118" s="94"/>
      <c r="W118" s="20"/>
    </row>
    <row r="119" spans="15:23" x14ac:dyDescent="0.2">
      <c r="O119" s="20"/>
      <c r="R119" s="94"/>
      <c r="W119" s="20"/>
    </row>
    <row r="120" spans="15:23" x14ac:dyDescent="0.2">
      <c r="O120" s="20"/>
      <c r="R120" s="94"/>
      <c r="W120" s="20"/>
    </row>
    <row r="121" spans="15:23" x14ac:dyDescent="0.2">
      <c r="O121" s="20"/>
      <c r="R121" s="94"/>
      <c r="W121" s="20"/>
    </row>
    <row r="122" spans="15:23" x14ac:dyDescent="0.2">
      <c r="O122" s="20"/>
      <c r="R122" s="94"/>
      <c r="W122" s="20"/>
    </row>
    <row r="123" spans="15:23" x14ac:dyDescent="0.2">
      <c r="O123" s="20"/>
      <c r="R123" s="94"/>
      <c r="W123" s="20"/>
    </row>
    <row r="124" spans="15:23" x14ac:dyDescent="0.2">
      <c r="O124" s="20"/>
      <c r="R124" s="94"/>
      <c r="W124" s="20"/>
    </row>
    <row r="125" spans="15:23" x14ac:dyDescent="0.2">
      <c r="O125" s="20"/>
      <c r="R125" s="94"/>
      <c r="W125" s="20"/>
    </row>
    <row r="126" spans="15:23" x14ac:dyDescent="0.2">
      <c r="O126" s="20"/>
      <c r="R126" s="94"/>
      <c r="W126" s="20"/>
    </row>
    <row r="127" spans="15:23" x14ac:dyDescent="0.2">
      <c r="O127" s="20"/>
      <c r="R127" s="94"/>
      <c r="W127" s="20"/>
    </row>
    <row r="128" spans="15:23" x14ac:dyDescent="0.2">
      <c r="O128" s="20"/>
      <c r="R128" s="94"/>
      <c r="W128" s="20"/>
    </row>
    <row r="129" spans="15:23" x14ac:dyDescent="0.2">
      <c r="O129" s="20"/>
      <c r="R129" s="94"/>
      <c r="W129" s="20"/>
    </row>
    <row r="130" spans="15:23" x14ac:dyDescent="0.2">
      <c r="O130" s="20"/>
      <c r="R130" s="94"/>
      <c r="W130" s="20"/>
    </row>
    <row r="131" spans="15:23" x14ac:dyDescent="0.2">
      <c r="O131" s="20"/>
      <c r="R131" s="94"/>
      <c r="W131" s="20"/>
    </row>
    <row r="132" spans="15:23" x14ac:dyDescent="0.2">
      <c r="O132" s="20"/>
      <c r="R132" s="94"/>
      <c r="W132" s="20"/>
    </row>
    <row r="133" spans="15:23" x14ac:dyDescent="0.2">
      <c r="O133" s="20"/>
      <c r="R133" s="94"/>
      <c r="W133" s="20"/>
    </row>
    <row r="134" spans="15:23" x14ac:dyDescent="0.2">
      <c r="O134" s="20"/>
      <c r="R134" s="94"/>
      <c r="W134" s="20"/>
    </row>
    <row r="135" spans="15:23" x14ac:dyDescent="0.2">
      <c r="O135" s="20"/>
      <c r="R135" s="94"/>
      <c r="W135" s="20"/>
    </row>
    <row r="136" spans="15:23" x14ac:dyDescent="0.2">
      <c r="O136" s="20"/>
      <c r="R136" s="94"/>
      <c r="W136" s="20"/>
    </row>
    <row r="137" spans="15:23" x14ac:dyDescent="0.2">
      <c r="O137" s="20"/>
      <c r="R137" s="94"/>
      <c r="W137" s="20"/>
    </row>
    <row r="138" spans="15:23" x14ac:dyDescent="0.2">
      <c r="O138" s="20"/>
      <c r="R138" s="94"/>
      <c r="W138" s="20"/>
    </row>
    <row r="139" spans="15:23" x14ac:dyDescent="0.2">
      <c r="O139" s="20"/>
      <c r="R139" s="94"/>
      <c r="W139" s="20"/>
    </row>
    <row r="140" spans="15:23" x14ac:dyDescent="0.2">
      <c r="O140" s="20"/>
      <c r="R140" s="94"/>
      <c r="W140" s="20"/>
    </row>
    <row r="141" spans="15:23" x14ac:dyDescent="0.2">
      <c r="O141" s="20"/>
      <c r="R141" s="94"/>
      <c r="W141" s="20"/>
    </row>
    <row r="142" spans="15:23" x14ac:dyDescent="0.2">
      <c r="O142" s="20"/>
      <c r="R142" s="94"/>
      <c r="W142" s="20"/>
    </row>
    <row r="143" spans="15:23" x14ac:dyDescent="0.2">
      <c r="O143" s="20"/>
      <c r="R143" s="94"/>
      <c r="W143" s="20"/>
    </row>
    <row r="144" spans="15:23" x14ac:dyDescent="0.2">
      <c r="O144" s="20"/>
      <c r="R144" s="94"/>
      <c r="W144" s="20"/>
    </row>
    <row r="145" spans="15:23" x14ac:dyDescent="0.2">
      <c r="O145" s="20"/>
      <c r="R145" s="94"/>
      <c r="W145" s="20"/>
    </row>
    <row r="146" spans="15:23" x14ac:dyDescent="0.2">
      <c r="O146" s="20"/>
      <c r="R146" s="94"/>
      <c r="W146" s="20"/>
    </row>
    <row r="147" spans="15:23" x14ac:dyDescent="0.2">
      <c r="O147" s="20"/>
      <c r="R147" s="94"/>
      <c r="W147" s="20"/>
    </row>
    <row r="148" spans="15:23" x14ac:dyDescent="0.2">
      <c r="O148" s="20"/>
      <c r="R148" s="94"/>
      <c r="W148" s="20"/>
    </row>
    <row r="149" spans="15:23" x14ac:dyDescent="0.2">
      <c r="O149" s="20"/>
      <c r="R149" s="94"/>
      <c r="W149" s="20"/>
    </row>
    <row r="150" spans="15:23" x14ac:dyDescent="0.2">
      <c r="O150" s="20"/>
      <c r="R150" s="94"/>
      <c r="W150" s="20"/>
    </row>
    <row r="151" spans="15:23" x14ac:dyDescent="0.2">
      <c r="O151" s="20"/>
      <c r="R151" s="94"/>
      <c r="W151" s="20"/>
    </row>
    <row r="152" spans="15:23" x14ac:dyDescent="0.2">
      <c r="O152" s="20"/>
      <c r="R152" s="94"/>
      <c r="W152" s="20"/>
    </row>
    <row r="153" spans="15:23" x14ac:dyDescent="0.2">
      <c r="O153" s="20"/>
      <c r="R153" s="94"/>
      <c r="W153" s="20"/>
    </row>
    <row r="154" spans="15:23" x14ac:dyDescent="0.2">
      <c r="O154" s="20"/>
      <c r="R154" s="94"/>
      <c r="W154" s="20"/>
    </row>
    <row r="155" spans="15:23" x14ac:dyDescent="0.2">
      <c r="O155" s="20"/>
      <c r="R155" s="94"/>
      <c r="W155" s="20"/>
    </row>
    <row r="156" spans="15:23" x14ac:dyDescent="0.2">
      <c r="O156" s="20"/>
      <c r="R156" s="94"/>
      <c r="W156" s="20"/>
    </row>
    <row r="157" spans="15:23" x14ac:dyDescent="0.2">
      <c r="O157" s="20"/>
      <c r="R157" s="94"/>
      <c r="W157" s="20"/>
    </row>
    <row r="158" spans="15:23" x14ac:dyDescent="0.2">
      <c r="O158" s="20"/>
      <c r="R158" s="94"/>
      <c r="W158" s="20"/>
    </row>
    <row r="159" spans="15:23" x14ac:dyDescent="0.2">
      <c r="O159" s="20"/>
      <c r="R159" s="94"/>
      <c r="W159" s="20"/>
    </row>
    <row r="160" spans="15:23" x14ac:dyDescent="0.2">
      <c r="O160" s="20"/>
      <c r="R160" s="94"/>
      <c r="W160" s="20"/>
    </row>
    <row r="161" spans="15:23" x14ac:dyDescent="0.2">
      <c r="O161" s="20"/>
      <c r="R161" s="94"/>
      <c r="W161" s="20"/>
    </row>
    <row r="162" spans="15:23" x14ac:dyDescent="0.2">
      <c r="O162" s="20"/>
      <c r="R162" s="94"/>
      <c r="W162" s="20"/>
    </row>
    <row r="163" spans="15:23" x14ac:dyDescent="0.2">
      <c r="O163" s="20"/>
      <c r="R163" s="94"/>
      <c r="W163" s="20"/>
    </row>
    <row r="164" spans="15:23" x14ac:dyDescent="0.2">
      <c r="O164" s="20"/>
      <c r="R164" s="94"/>
      <c r="W164" s="20"/>
    </row>
    <row r="165" spans="15:23" x14ac:dyDescent="0.2">
      <c r="O165" s="20"/>
      <c r="R165" s="94"/>
      <c r="W165" s="20"/>
    </row>
    <row r="166" spans="15:23" x14ac:dyDescent="0.2">
      <c r="O166" s="20"/>
      <c r="R166" s="94"/>
      <c r="W166" s="20"/>
    </row>
    <row r="167" spans="15:23" x14ac:dyDescent="0.2">
      <c r="O167" s="20"/>
      <c r="R167" s="94"/>
      <c r="W167" s="20"/>
    </row>
    <row r="168" spans="15:23" x14ac:dyDescent="0.2">
      <c r="O168" s="20"/>
      <c r="R168" s="94"/>
      <c r="W168" s="20"/>
    </row>
    <row r="169" spans="15:23" x14ac:dyDescent="0.2">
      <c r="O169" s="20"/>
      <c r="R169" s="94"/>
      <c r="W169" s="20"/>
    </row>
    <row r="170" spans="15:23" x14ac:dyDescent="0.2">
      <c r="O170" s="20"/>
      <c r="R170" s="94"/>
      <c r="W170" s="20"/>
    </row>
    <row r="171" spans="15:23" x14ac:dyDescent="0.2">
      <c r="O171" s="20"/>
      <c r="R171" s="94"/>
      <c r="W171" s="20"/>
    </row>
    <row r="172" spans="15:23" x14ac:dyDescent="0.2">
      <c r="O172" s="20"/>
      <c r="R172" s="94"/>
      <c r="W172" s="20"/>
    </row>
    <row r="173" spans="15:23" x14ac:dyDescent="0.2">
      <c r="O173" s="20"/>
      <c r="R173" s="94"/>
      <c r="W173" s="20"/>
    </row>
    <row r="174" spans="15:23" x14ac:dyDescent="0.2">
      <c r="O174" s="20"/>
      <c r="R174" s="94"/>
      <c r="W174" s="20"/>
    </row>
    <row r="175" spans="15:23" x14ac:dyDescent="0.2">
      <c r="O175" s="20"/>
      <c r="R175" s="94"/>
      <c r="W175" s="20"/>
    </row>
    <row r="176" spans="15:23" x14ac:dyDescent="0.2">
      <c r="O176" s="20"/>
      <c r="R176" s="94"/>
      <c r="W176" s="20"/>
    </row>
    <row r="177" spans="15:23" x14ac:dyDescent="0.2">
      <c r="O177" s="20"/>
      <c r="R177" s="94"/>
      <c r="W177" s="20"/>
    </row>
    <row r="178" spans="15:23" x14ac:dyDescent="0.2">
      <c r="O178" s="20"/>
      <c r="R178" s="94"/>
      <c r="W178" s="20"/>
    </row>
    <row r="179" spans="15:23" x14ac:dyDescent="0.2">
      <c r="O179" s="20"/>
      <c r="R179" s="94"/>
      <c r="W179" s="20"/>
    </row>
    <row r="180" spans="15:23" x14ac:dyDescent="0.2">
      <c r="O180" s="20"/>
      <c r="R180" s="94"/>
      <c r="W180" s="20"/>
    </row>
    <row r="181" spans="15:23" x14ac:dyDescent="0.2">
      <c r="O181" s="20"/>
      <c r="R181" s="94"/>
      <c r="W181" s="20"/>
    </row>
    <row r="182" spans="15:23" x14ac:dyDescent="0.2">
      <c r="O182" s="20"/>
      <c r="R182" s="94"/>
      <c r="W182" s="20"/>
    </row>
    <row r="183" spans="15:23" x14ac:dyDescent="0.2">
      <c r="O183" s="20"/>
      <c r="R183" s="94"/>
      <c r="W183" s="20"/>
    </row>
    <row r="184" spans="15:23" x14ac:dyDescent="0.2">
      <c r="O184" s="20"/>
      <c r="R184" s="94"/>
      <c r="W184" s="20"/>
    </row>
    <row r="185" spans="15:23" x14ac:dyDescent="0.2">
      <c r="O185" s="20"/>
      <c r="R185" s="94"/>
      <c r="W185" s="20"/>
    </row>
    <row r="186" spans="15:23" x14ac:dyDescent="0.2">
      <c r="O186" s="20"/>
      <c r="R186" s="94"/>
      <c r="W186" s="20"/>
    </row>
    <row r="187" spans="15:23" x14ac:dyDescent="0.2">
      <c r="O187" s="20"/>
      <c r="R187" s="94"/>
      <c r="W187" s="20"/>
    </row>
    <row r="188" spans="15:23" x14ac:dyDescent="0.2">
      <c r="O188" s="20"/>
      <c r="R188" s="94"/>
      <c r="W188" s="20"/>
    </row>
    <row r="189" spans="15:23" x14ac:dyDescent="0.2">
      <c r="O189" s="20"/>
      <c r="R189" s="94"/>
      <c r="W189" s="20"/>
    </row>
    <row r="190" spans="15:23" x14ac:dyDescent="0.2">
      <c r="O190" s="20"/>
      <c r="R190" s="94"/>
      <c r="W190" s="20"/>
    </row>
    <row r="191" spans="15:23" x14ac:dyDescent="0.2">
      <c r="O191" s="20"/>
      <c r="R191" s="94"/>
      <c r="W191" s="20"/>
    </row>
    <row r="192" spans="15:23" x14ac:dyDescent="0.2">
      <c r="O192" s="20"/>
      <c r="R192" s="94"/>
      <c r="W192" s="20"/>
    </row>
    <row r="193" spans="15:23" x14ac:dyDescent="0.2">
      <c r="O193" s="20"/>
      <c r="R193" s="94"/>
      <c r="W193" s="20"/>
    </row>
    <row r="194" spans="15:23" x14ac:dyDescent="0.2">
      <c r="O194" s="20"/>
      <c r="R194" s="94"/>
      <c r="W194" s="20"/>
    </row>
    <row r="195" spans="15:23" x14ac:dyDescent="0.2">
      <c r="O195" s="20"/>
      <c r="R195" s="94"/>
      <c r="W195" s="20"/>
    </row>
    <row r="196" spans="15:23" x14ac:dyDescent="0.2">
      <c r="O196" s="20"/>
      <c r="R196" s="94"/>
      <c r="W196" s="20"/>
    </row>
    <row r="197" spans="15:23" x14ac:dyDescent="0.2">
      <c r="O197" s="20"/>
      <c r="R197" s="94"/>
      <c r="W197" s="20"/>
    </row>
    <row r="198" spans="15:23" x14ac:dyDescent="0.2">
      <c r="O198" s="20"/>
      <c r="R198" s="94"/>
      <c r="W198" s="20"/>
    </row>
    <row r="199" spans="15:23" x14ac:dyDescent="0.2">
      <c r="O199" s="20"/>
      <c r="R199" s="94"/>
      <c r="W199" s="20"/>
    </row>
    <row r="200" spans="15:23" x14ac:dyDescent="0.2">
      <c r="O200" s="20"/>
      <c r="R200" s="94"/>
      <c r="W200" s="20"/>
    </row>
    <row r="201" spans="15:23" x14ac:dyDescent="0.2">
      <c r="O201" s="20"/>
      <c r="R201" s="94"/>
      <c r="W201" s="20"/>
    </row>
    <row r="202" spans="15:23" x14ac:dyDescent="0.2">
      <c r="O202" s="20"/>
      <c r="R202" s="94"/>
      <c r="W202" s="20"/>
    </row>
    <row r="203" spans="15:23" x14ac:dyDescent="0.2">
      <c r="O203" s="20"/>
      <c r="R203" s="94"/>
      <c r="W203" s="20"/>
    </row>
    <row r="204" spans="15:23" x14ac:dyDescent="0.2">
      <c r="O204" s="20"/>
      <c r="R204" s="94"/>
      <c r="W204" s="20"/>
    </row>
    <row r="205" spans="15:23" x14ac:dyDescent="0.2">
      <c r="O205" s="20"/>
      <c r="R205" s="94"/>
      <c r="W205" s="20"/>
    </row>
    <row r="206" spans="15:23" x14ac:dyDescent="0.2">
      <c r="O206" s="20"/>
      <c r="R206" s="94"/>
      <c r="W206" s="20"/>
    </row>
    <row r="207" spans="15:23" x14ac:dyDescent="0.2">
      <c r="O207" s="20"/>
      <c r="R207" s="94"/>
      <c r="W207" s="20"/>
    </row>
    <row r="208" spans="15:23" x14ac:dyDescent="0.2">
      <c r="O208" s="20"/>
      <c r="R208" s="94"/>
      <c r="W208" s="20"/>
    </row>
    <row r="209" spans="15:23" x14ac:dyDescent="0.2">
      <c r="O209" s="20"/>
      <c r="R209" s="94"/>
      <c r="W209" s="20"/>
    </row>
    <row r="210" spans="15:23" x14ac:dyDescent="0.2">
      <c r="O210" s="20"/>
      <c r="R210" s="94"/>
      <c r="W210" s="20"/>
    </row>
    <row r="211" spans="15:23" x14ac:dyDescent="0.2">
      <c r="O211" s="20"/>
      <c r="R211" s="94"/>
      <c r="W211" s="20"/>
    </row>
    <row r="212" spans="15:23" x14ac:dyDescent="0.2">
      <c r="O212" s="20"/>
      <c r="R212" s="94"/>
      <c r="W212" s="20"/>
    </row>
    <row r="213" spans="15:23" x14ac:dyDescent="0.2">
      <c r="O213" s="20"/>
      <c r="R213" s="94"/>
      <c r="W213" s="20"/>
    </row>
    <row r="214" spans="15:23" x14ac:dyDescent="0.2">
      <c r="O214" s="20"/>
      <c r="R214" s="94"/>
      <c r="W214" s="20"/>
    </row>
    <row r="215" spans="15:23" x14ac:dyDescent="0.2">
      <c r="O215" s="20"/>
      <c r="R215" s="94"/>
      <c r="W215" s="20"/>
    </row>
    <row r="216" spans="15:23" x14ac:dyDescent="0.2">
      <c r="O216" s="20"/>
      <c r="R216" s="94"/>
      <c r="W216" s="20"/>
    </row>
    <row r="217" spans="15:23" x14ac:dyDescent="0.2">
      <c r="O217" s="20"/>
      <c r="R217" s="94"/>
      <c r="W217" s="20"/>
    </row>
    <row r="218" spans="15:23" x14ac:dyDescent="0.2">
      <c r="O218" s="20"/>
      <c r="R218" s="94"/>
      <c r="W218" s="20"/>
    </row>
    <row r="219" spans="15:23" x14ac:dyDescent="0.2">
      <c r="O219" s="20"/>
      <c r="R219" s="94"/>
      <c r="W219" s="20"/>
    </row>
    <row r="220" spans="15:23" x14ac:dyDescent="0.2">
      <c r="O220" s="20"/>
      <c r="R220" s="94"/>
      <c r="W220" s="20"/>
    </row>
    <row r="221" spans="15:23" x14ac:dyDescent="0.2">
      <c r="O221" s="20"/>
      <c r="R221" s="94"/>
      <c r="W221" s="20"/>
    </row>
    <row r="222" spans="15:23" x14ac:dyDescent="0.2">
      <c r="O222" s="20"/>
      <c r="R222" s="94"/>
      <c r="W222" s="20"/>
    </row>
    <row r="223" spans="15:23" x14ac:dyDescent="0.2">
      <c r="O223" s="20"/>
      <c r="R223" s="94"/>
      <c r="W223" s="20"/>
    </row>
    <row r="224" spans="15:23" x14ac:dyDescent="0.2">
      <c r="O224" s="20"/>
      <c r="R224" s="94"/>
      <c r="W224" s="20"/>
    </row>
    <row r="225" spans="15:23" x14ac:dyDescent="0.2">
      <c r="O225" s="20"/>
      <c r="R225" s="94"/>
      <c r="W225" s="20"/>
    </row>
    <row r="226" spans="15:23" x14ac:dyDescent="0.2">
      <c r="O226" s="20"/>
      <c r="R226" s="94"/>
      <c r="W226" s="20"/>
    </row>
    <row r="227" spans="15:23" x14ac:dyDescent="0.2">
      <c r="O227" s="20"/>
      <c r="R227" s="94"/>
      <c r="W227" s="20"/>
    </row>
    <row r="228" spans="15:23" x14ac:dyDescent="0.2">
      <c r="O228" s="20"/>
      <c r="R228" s="94"/>
      <c r="W228" s="20"/>
    </row>
    <row r="229" spans="15:23" x14ac:dyDescent="0.2">
      <c r="O229" s="20"/>
      <c r="R229" s="94"/>
      <c r="W229" s="20"/>
    </row>
    <row r="230" spans="15:23" x14ac:dyDescent="0.2">
      <c r="O230" s="20"/>
      <c r="R230" s="94"/>
      <c r="W230" s="20"/>
    </row>
    <row r="231" spans="15:23" x14ac:dyDescent="0.2">
      <c r="O231" s="20"/>
      <c r="R231" s="94"/>
      <c r="W231" s="20"/>
    </row>
    <row r="232" spans="15:23" x14ac:dyDescent="0.2">
      <c r="O232" s="20"/>
      <c r="R232" s="94"/>
      <c r="W232" s="20"/>
    </row>
    <row r="233" spans="15:23" x14ac:dyDescent="0.2">
      <c r="O233" s="20"/>
      <c r="R233" s="94"/>
      <c r="W233" s="20"/>
    </row>
    <row r="234" spans="15:23" x14ac:dyDescent="0.2">
      <c r="O234" s="20"/>
      <c r="R234" s="94"/>
      <c r="W234" s="20"/>
    </row>
    <row r="235" spans="15:23" x14ac:dyDescent="0.2">
      <c r="O235" s="20"/>
      <c r="R235" s="94"/>
      <c r="W235" s="20"/>
    </row>
    <row r="236" spans="15:23" x14ac:dyDescent="0.2">
      <c r="O236" s="20"/>
      <c r="R236" s="94"/>
      <c r="W236" s="20"/>
    </row>
    <row r="237" spans="15:23" x14ac:dyDescent="0.2">
      <c r="O237" s="20"/>
      <c r="R237" s="94"/>
      <c r="W237" s="20"/>
    </row>
    <row r="238" spans="15:23" x14ac:dyDescent="0.2">
      <c r="O238" s="20"/>
      <c r="R238" s="94"/>
      <c r="W238" s="20"/>
    </row>
    <row r="239" spans="15:23" x14ac:dyDescent="0.2">
      <c r="O239" s="20"/>
      <c r="R239" s="94"/>
      <c r="W239" s="20"/>
    </row>
    <row r="240" spans="15:23" x14ac:dyDescent="0.2">
      <c r="O240" s="20"/>
      <c r="R240" s="94"/>
      <c r="W240" s="20"/>
    </row>
    <row r="241" spans="15:23" x14ac:dyDescent="0.2">
      <c r="O241" s="20"/>
      <c r="R241" s="94"/>
      <c r="W241" s="20"/>
    </row>
    <row r="242" spans="15:23" x14ac:dyDescent="0.2">
      <c r="O242" s="20"/>
      <c r="R242" s="94"/>
      <c r="W242" s="20"/>
    </row>
    <row r="243" spans="15:23" x14ac:dyDescent="0.2">
      <c r="O243" s="20"/>
      <c r="R243" s="94"/>
      <c r="W243" s="20"/>
    </row>
    <row r="244" spans="15:23" x14ac:dyDescent="0.2">
      <c r="O244" s="20"/>
      <c r="R244" s="94"/>
      <c r="W244" s="20"/>
    </row>
    <row r="245" spans="15:23" x14ac:dyDescent="0.2">
      <c r="O245" s="20"/>
      <c r="R245" s="94"/>
      <c r="W245" s="20"/>
    </row>
    <row r="246" spans="15:23" x14ac:dyDescent="0.2">
      <c r="O246" s="20"/>
      <c r="R246" s="94"/>
      <c r="W246" s="20"/>
    </row>
    <row r="247" spans="15:23" x14ac:dyDescent="0.2">
      <c r="O247" s="20"/>
      <c r="R247" s="94"/>
      <c r="W247" s="20"/>
    </row>
    <row r="248" spans="15:23" x14ac:dyDescent="0.2">
      <c r="O248" s="20"/>
      <c r="R248" s="94"/>
      <c r="W248" s="20"/>
    </row>
    <row r="249" spans="15:23" x14ac:dyDescent="0.2">
      <c r="O249" s="20"/>
      <c r="R249" s="94"/>
      <c r="W249" s="20"/>
    </row>
    <row r="250" spans="15:23" x14ac:dyDescent="0.2">
      <c r="O250" s="20"/>
      <c r="R250" s="94"/>
      <c r="W250" s="20"/>
    </row>
    <row r="251" spans="15:23" x14ac:dyDescent="0.2">
      <c r="O251" s="20"/>
      <c r="R251" s="94"/>
      <c r="W251" s="20"/>
    </row>
    <row r="252" spans="15:23" x14ac:dyDescent="0.2">
      <c r="O252" s="20"/>
      <c r="R252" s="94"/>
      <c r="W252" s="20"/>
    </row>
    <row r="253" spans="15:23" x14ac:dyDescent="0.2">
      <c r="O253" s="20"/>
      <c r="R253" s="94"/>
      <c r="W253" s="20"/>
    </row>
    <row r="254" spans="15:23" x14ac:dyDescent="0.2">
      <c r="O254" s="20"/>
      <c r="R254" s="94"/>
      <c r="W254" s="20"/>
    </row>
    <row r="255" spans="15:23" x14ac:dyDescent="0.2">
      <c r="O255" s="20"/>
      <c r="R255" s="94"/>
      <c r="W255" s="20"/>
    </row>
    <row r="256" spans="15:23" x14ac:dyDescent="0.2">
      <c r="O256" s="20"/>
      <c r="R256" s="94"/>
      <c r="W256" s="20"/>
    </row>
    <row r="257" spans="15:23" x14ac:dyDescent="0.2">
      <c r="O257" s="20"/>
      <c r="R257" s="94"/>
      <c r="W257" s="20"/>
    </row>
    <row r="258" spans="15:23" x14ac:dyDescent="0.2">
      <c r="O258" s="20"/>
      <c r="R258" s="94"/>
      <c r="W258" s="20"/>
    </row>
    <row r="259" spans="15:23" x14ac:dyDescent="0.2">
      <c r="O259" s="20"/>
      <c r="R259" s="94"/>
      <c r="W259" s="20"/>
    </row>
    <row r="260" spans="15:23" x14ac:dyDescent="0.2">
      <c r="O260" s="20"/>
      <c r="R260" s="94"/>
      <c r="W260" s="20"/>
    </row>
    <row r="261" spans="15:23" x14ac:dyDescent="0.2">
      <c r="O261" s="20"/>
      <c r="R261" s="94"/>
      <c r="W261" s="20"/>
    </row>
    <row r="262" spans="15:23" x14ac:dyDescent="0.2">
      <c r="O262" s="20"/>
      <c r="R262" s="94"/>
      <c r="W262" s="20"/>
    </row>
    <row r="263" spans="15:23" x14ac:dyDescent="0.2">
      <c r="O263" s="20"/>
      <c r="R263" s="94"/>
      <c r="W263" s="20"/>
    </row>
    <row r="264" spans="15:23" x14ac:dyDescent="0.2">
      <c r="O264" s="20"/>
      <c r="R264" s="94"/>
      <c r="W264" s="20"/>
    </row>
    <row r="265" spans="15:23" x14ac:dyDescent="0.2">
      <c r="O265" s="20"/>
      <c r="R265" s="94"/>
      <c r="W265" s="20"/>
    </row>
    <row r="266" spans="15:23" x14ac:dyDescent="0.2">
      <c r="O266" s="20"/>
      <c r="R266" s="94"/>
      <c r="W266" s="20"/>
    </row>
    <row r="267" spans="15:23" x14ac:dyDescent="0.2">
      <c r="O267" s="20"/>
      <c r="R267" s="94"/>
      <c r="W267" s="20"/>
    </row>
    <row r="268" spans="15:23" x14ac:dyDescent="0.2">
      <c r="O268" s="20"/>
      <c r="R268" s="94"/>
      <c r="W268" s="20"/>
    </row>
    <row r="269" spans="15:23" x14ac:dyDescent="0.2">
      <c r="O269" s="20"/>
      <c r="R269" s="94"/>
      <c r="W269" s="20"/>
    </row>
    <row r="270" spans="15:23" x14ac:dyDescent="0.2">
      <c r="O270" s="20"/>
      <c r="R270" s="94"/>
      <c r="W270" s="20"/>
    </row>
    <row r="271" spans="15:23" x14ac:dyDescent="0.2">
      <c r="O271" s="20"/>
      <c r="R271" s="94"/>
      <c r="W271" s="20"/>
    </row>
    <row r="272" spans="15:23" x14ac:dyDescent="0.2">
      <c r="O272" s="20"/>
      <c r="R272" s="94"/>
      <c r="W272" s="20"/>
    </row>
    <row r="273" spans="15:23" x14ac:dyDescent="0.2">
      <c r="O273" s="20"/>
      <c r="R273" s="94"/>
      <c r="W273" s="20"/>
    </row>
    <row r="274" spans="15:23" x14ac:dyDescent="0.2">
      <c r="O274" s="20"/>
      <c r="R274" s="94"/>
      <c r="W274" s="20"/>
    </row>
    <row r="275" spans="15:23" x14ac:dyDescent="0.2">
      <c r="O275" s="20"/>
      <c r="R275" s="94"/>
      <c r="W275" s="20"/>
    </row>
    <row r="276" spans="15:23" x14ac:dyDescent="0.2">
      <c r="O276" s="20"/>
      <c r="R276" s="94"/>
      <c r="W276" s="20"/>
    </row>
    <row r="277" spans="15:23" x14ac:dyDescent="0.2">
      <c r="O277" s="20"/>
      <c r="R277" s="94"/>
      <c r="W277" s="20"/>
    </row>
    <row r="278" spans="15:23" x14ac:dyDescent="0.2">
      <c r="O278" s="20"/>
      <c r="R278" s="94"/>
      <c r="W278" s="20"/>
    </row>
    <row r="279" spans="15:23" x14ac:dyDescent="0.2">
      <c r="O279" s="20"/>
      <c r="R279" s="94"/>
      <c r="W279" s="20"/>
    </row>
    <row r="280" spans="15:23" x14ac:dyDescent="0.2">
      <c r="O280" s="20"/>
      <c r="R280" s="94"/>
      <c r="W280" s="20"/>
    </row>
    <row r="281" spans="15:23" x14ac:dyDescent="0.2">
      <c r="O281" s="20"/>
      <c r="R281" s="94"/>
      <c r="W281" s="20"/>
    </row>
    <row r="282" spans="15:23" x14ac:dyDescent="0.2">
      <c r="O282" s="20"/>
      <c r="R282" s="94"/>
      <c r="W282" s="20"/>
    </row>
    <row r="283" spans="15:23" x14ac:dyDescent="0.2">
      <c r="O283" s="20"/>
      <c r="R283" s="94"/>
      <c r="W283" s="20"/>
    </row>
    <row r="284" spans="15:23" x14ac:dyDescent="0.2">
      <c r="O284" s="20"/>
      <c r="R284" s="94"/>
      <c r="W284" s="20"/>
    </row>
    <row r="285" spans="15:23" x14ac:dyDescent="0.2">
      <c r="O285" s="20"/>
      <c r="R285" s="94"/>
      <c r="W285" s="20"/>
    </row>
    <row r="286" spans="15:23" x14ac:dyDescent="0.2">
      <c r="O286" s="20"/>
      <c r="R286" s="94"/>
      <c r="W286" s="20"/>
    </row>
    <row r="287" spans="15:23" x14ac:dyDescent="0.2">
      <c r="O287" s="20"/>
      <c r="R287" s="94"/>
      <c r="W287" s="20"/>
    </row>
    <row r="288" spans="15:23" x14ac:dyDescent="0.2">
      <c r="O288" s="20"/>
      <c r="R288" s="94"/>
      <c r="W288" s="20"/>
    </row>
    <row r="289" spans="15:23" x14ac:dyDescent="0.2">
      <c r="O289" s="20"/>
      <c r="R289" s="94"/>
      <c r="W289" s="20"/>
    </row>
    <row r="290" spans="15:23" x14ac:dyDescent="0.2">
      <c r="O290" s="20"/>
      <c r="R290" s="94"/>
      <c r="W290" s="20"/>
    </row>
    <row r="291" spans="15:23" x14ac:dyDescent="0.2">
      <c r="O291" s="20"/>
      <c r="R291" s="94"/>
      <c r="W291" s="20"/>
    </row>
    <row r="292" spans="15:23" x14ac:dyDescent="0.2">
      <c r="O292" s="20"/>
      <c r="R292" s="94"/>
      <c r="W292" s="20"/>
    </row>
    <row r="293" spans="15:23" x14ac:dyDescent="0.2">
      <c r="O293" s="20"/>
      <c r="R293" s="94"/>
      <c r="W293" s="20"/>
    </row>
    <row r="294" spans="15:23" x14ac:dyDescent="0.2">
      <c r="O294" s="20"/>
      <c r="R294" s="94"/>
      <c r="W294" s="20"/>
    </row>
    <row r="295" spans="15:23" x14ac:dyDescent="0.2">
      <c r="O295" s="20"/>
      <c r="R295" s="94"/>
      <c r="W295" s="20"/>
    </row>
    <row r="296" spans="15:23" x14ac:dyDescent="0.2">
      <c r="O296" s="20"/>
      <c r="R296" s="94"/>
      <c r="W296" s="20"/>
    </row>
    <row r="297" spans="15:23" x14ac:dyDescent="0.2">
      <c r="O297" s="20"/>
      <c r="R297" s="94"/>
      <c r="W297" s="20"/>
    </row>
    <row r="298" spans="15:23" x14ac:dyDescent="0.2">
      <c r="O298" s="20"/>
      <c r="R298" s="94"/>
      <c r="W298" s="20"/>
    </row>
    <row r="299" spans="15:23" x14ac:dyDescent="0.2">
      <c r="O299" s="20"/>
      <c r="R299" s="94"/>
      <c r="W299" s="20"/>
    </row>
    <row r="300" spans="15:23" x14ac:dyDescent="0.2">
      <c r="O300" s="20"/>
      <c r="R300" s="94"/>
      <c r="W300" s="20"/>
    </row>
    <row r="301" spans="15:23" x14ac:dyDescent="0.2">
      <c r="O301" s="20"/>
      <c r="R301" s="94"/>
      <c r="W301" s="20"/>
    </row>
    <row r="302" spans="15:23" x14ac:dyDescent="0.2">
      <c r="O302" s="20"/>
      <c r="R302" s="94"/>
      <c r="W302" s="20"/>
    </row>
    <row r="303" spans="15:23" x14ac:dyDescent="0.2">
      <c r="O303" s="20"/>
      <c r="R303" s="94"/>
      <c r="W303" s="20"/>
    </row>
    <row r="304" spans="15:23" x14ac:dyDescent="0.2">
      <c r="O304" s="20"/>
      <c r="R304" s="94"/>
      <c r="W304" s="20"/>
    </row>
    <row r="305" spans="15:23" x14ac:dyDescent="0.2">
      <c r="O305" s="20"/>
      <c r="R305" s="94"/>
      <c r="W305" s="20"/>
    </row>
    <row r="306" spans="15:23" x14ac:dyDescent="0.2">
      <c r="O306" s="20"/>
      <c r="R306" s="94"/>
      <c r="W306" s="20"/>
    </row>
    <row r="307" spans="15:23" x14ac:dyDescent="0.2">
      <c r="O307" s="20"/>
      <c r="R307" s="94"/>
      <c r="W307" s="20"/>
    </row>
    <row r="308" spans="15:23" x14ac:dyDescent="0.2">
      <c r="O308" s="20"/>
      <c r="R308" s="94"/>
      <c r="W308" s="20"/>
    </row>
    <row r="309" spans="15:23" x14ac:dyDescent="0.2">
      <c r="O309" s="20"/>
      <c r="R309" s="94"/>
      <c r="W309" s="20"/>
    </row>
    <row r="310" spans="15:23" x14ac:dyDescent="0.2">
      <c r="O310" s="20"/>
      <c r="R310" s="94"/>
      <c r="W310" s="20"/>
    </row>
    <row r="311" spans="15:23" x14ac:dyDescent="0.2">
      <c r="O311" s="20"/>
      <c r="R311" s="94"/>
      <c r="W311" s="20"/>
    </row>
    <row r="312" spans="15:23" x14ac:dyDescent="0.2">
      <c r="O312" s="20"/>
      <c r="R312" s="94"/>
      <c r="W312" s="20"/>
    </row>
    <row r="313" spans="15:23" x14ac:dyDescent="0.2">
      <c r="O313" s="20"/>
      <c r="R313" s="94"/>
      <c r="W313" s="20"/>
    </row>
    <row r="314" spans="15:23" x14ac:dyDescent="0.2">
      <c r="O314" s="20"/>
      <c r="R314" s="94"/>
      <c r="W314" s="20"/>
    </row>
    <row r="315" spans="15:23" x14ac:dyDescent="0.2">
      <c r="O315" s="20"/>
      <c r="R315" s="94"/>
      <c r="W315" s="20"/>
    </row>
    <row r="316" spans="15:23" x14ac:dyDescent="0.2">
      <c r="O316" s="20"/>
      <c r="R316" s="94"/>
      <c r="W316" s="20"/>
    </row>
    <row r="317" spans="15:23" x14ac:dyDescent="0.2">
      <c r="O317" s="20"/>
      <c r="R317" s="94"/>
      <c r="W317" s="20"/>
    </row>
    <row r="318" spans="15:23" x14ac:dyDescent="0.2">
      <c r="O318" s="20"/>
      <c r="R318" s="94"/>
      <c r="W318" s="20"/>
    </row>
    <row r="319" spans="15:23" x14ac:dyDescent="0.2">
      <c r="O319" s="20"/>
      <c r="R319" s="94"/>
      <c r="W319" s="20"/>
    </row>
    <row r="320" spans="15:23" x14ac:dyDescent="0.2">
      <c r="O320" s="20"/>
      <c r="R320" s="94"/>
      <c r="W320" s="20"/>
    </row>
    <row r="321" spans="15:23" x14ac:dyDescent="0.2">
      <c r="O321" s="20"/>
      <c r="R321" s="94"/>
      <c r="W321" s="20"/>
    </row>
    <row r="322" spans="15:23" x14ac:dyDescent="0.2">
      <c r="O322" s="20"/>
      <c r="R322" s="94"/>
      <c r="W322" s="20"/>
    </row>
    <row r="323" spans="15:23" x14ac:dyDescent="0.2">
      <c r="O323" s="20"/>
      <c r="R323" s="94"/>
      <c r="W323" s="20"/>
    </row>
    <row r="324" spans="15:23" x14ac:dyDescent="0.2">
      <c r="O324" s="20"/>
      <c r="R324" s="94"/>
      <c r="W324" s="20"/>
    </row>
    <row r="325" spans="15:23" x14ac:dyDescent="0.2">
      <c r="O325" s="20"/>
      <c r="R325" s="94"/>
      <c r="W325" s="20"/>
    </row>
    <row r="326" spans="15:23" x14ac:dyDescent="0.2">
      <c r="O326" s="20"/>
      <c r="R326" s="94"/>
      <c r="W326" s="20"/>
    </row>
    <row r="327" spans="15:23" x14ac:dyDescent="0.2">
      <c r="O327" s="20"/>
      <c r="R327" s="94"/>
      <c r="W327" s="20"/>
    </row>
    <row r="328" spans="15:23" x14ac:dyDescent="0.2">
      <c r="O328" s="20"/>
      <c r="R328" s="94"/>
      <c r="W328" s="20"/>
    </row>
    <row r="329" spans="15:23" x14ac:dyDescent="0.2">
      <c r="O329" s="20"/>
      <c r="R329" s="94"/>
      <c r="W329" s="20"/>
    </row>
    <row r="330" spans="15:23" x14ac:dyDescent="0.2">
      <c r="O330" s="20"/>
      <c r="R330" s="94"/>
      <c r="W330" s="20"/>
    </row>
    <row r="331" spans="15:23" x14ac:dyDescent="0.2">
      <c r="O331" s="20"/>
      <c r="R331" s="94"/>
      <c r="W331" s="20"/>
    </row>
    <row r="332" spans="15:23" x14ac:dyDescent="0.2">
      <c r="O332" s="20"/>
      <c r="R332" s="94"/>
      <c r="W332" s="20"/>
    </row>
    <row r="333" spans="15:23" x14ac:dyDescent="0.2">
      <c r="O333" s="20"/>
      <c r="R333" s="94"/>
      <c r="W333" s="20"/>
    </row>
    <row r="334" spans="15:23" x14ac:dyDescent="0.2">
      <c r="O334" s="20"/>
      <c r="R334" s="94"/>
      <c r="W334" s="20"/>
    </row>
    <row r="335" spans="15:23" x14ac:dyDescent="0.2">
      <c r="O335" s="20"/>
      <c r="R335" s="94"/>
      <c r="W335" s="20"/>
    </row>
    <row r="336" spans="15:23" x14ac:dyDescent="0.2">
      <c r="O336" s="20"/>
      <c r="R336" s="94"/>
      <c r="W336" s="20"/>
    </row>
    <row r="337" spans="15:23" x14ac:dyDescent="0.2">
      <c r="O337" s="20"/>
      <c r="R337" s="94"/>
      <c r="W337" s="20"/>
    </row>
    <row r="338" spans="15:23" x14ac:dyDescent="0.2">
      <c r="O338" s="20"/>
      <c r="R338" s="94"/>
      <c r="W338" s="20"/>
    </row>
    <row r="339" spans="15:23" x14ac:dyDescent="0.2">
      <c r="O339" s="20"/>
      <c r="R339" s="94"/>
      <c r="W339" s="20"/>
    </row>
    <row r="340" spans="15:23" x14ac:dyDescent="0.2">
      <c r="O340" s="20"/>
      <c r="R340" s="94"/>
      <c r="W340" s="20"/>
    </row>
    <row r="341" spans="15:23" x14ac:dyDescent="0.2">
      <c r="O341" s="20"/>
      <c r="R341" s="94"/>
      <c r="W341" s="20"/>
    </row>
    <row r="342" spans="15:23" x14ac:dyDescent="0.2">
      <c r="O342" s="20"/>
      <c r="R342" s="94"/>
      <c r="W342" s="20"/>
    </row>
    <row r="343" spans="15:23" x14ac:dyDescent="0.2">
      <c r="O343" s="20"/>
      <c r="R343" s="94"/>
      <c r="W343" s="20"/>
    </row>
    <row r="344" spans="15:23" x14ac:dyDescent="0.2">
      <c r="O344" s="20"/>
      <c r="R344" s="94"/>
      <c r="W344" s="20"/>
    </row>
    <row r="345" spans="15:23" x14ac:dyDescent="0.2">
      <c r="O345" s="20"/>
      <c r="R345" s="94"/>
      <c r="W345" s="20"/>
    </row>
    <row r="346" spans="15:23" x14ac:dyDescent="0.2">
      <c r="O346" s="20"/>
      <c r="R346" s="94"/>
      <c r="W346" s="20"/>
    </row>
    <row r="347" spans="15:23" x14ac:dyDescent="0.2">
      <c r="O347" s="20"/>
      <c r="R347" s="94"/>
      <c r="W347" s="20"/>
    </row>
    <row r="348" spans="15:23" x14ac:dyDescent="0.2">
      <c r="O348" s="20"/>
      <c r="R348" s="94"/>
      <c r="W348" s="20"/>
    </row>
  </sheetData>
  <sheetProtection formatColumns="0" formatRows="0" sort="0" autoFilter="0"/>
  <autoFilter ref="A9:AF64"/>
  <mergeCells count="31">
    <mergeCell ref="D18:E18"/>
    <mergeCell ref="D19:E19"/>
    <mergeCell ref="D20:E20"/>
    <mergeCell ref="D15:E15"/>
    <mergeCell ref="D16:E16"/>
    <mergeCell ref="D17:E17"/>
    <mergeCell ref="D26:E26"/>
    <mergeCell ref="D27:E27"/>
    <mergeCell ref="D21:E21"/>
    <mergeCell ref="D22:E22"/>
    <mergeCell ref="D25:E25"/>
    <mergeCell ref="D23:E23"/>
    <mergeCell ref="D24:E24"/>
    <mergeCell ref="D14:E14"/>
    <mergeCell ref="D10:E10"/>
    <mergeCell ref="D11:E11"/>
    <mergeCell ref="D12:E12"/>
    <mergeCell ref="D13:E13"/>
    <mergeCell ref="H7:W7"/>
    <mergeCell ref="Y8:AC8"/>
    <mergeCell ref="D1:E1"/>
    <mergeCell ref="H1:J1"/>
    <mergeCell ref="D2:E2"/>
    <mergeCell ref="H2:J2"/>
    <mergeCell ref="D3:E3"/>
    <mergeCell ref="H3:J3"/>
    <mergeCell ref="B26:B28"/>
    <mergeCell ref="B10:B17"/>
    <mergeCell ref="B18:B20"/>
    <mergeCell ref="B21:B22"/>
    <mergeCell ref="B23:B25"/>
  </mergeCells>
  <conditionalFormatting sqref="A10:G14 N10:N64 A15:A20 C15:G20 B18 A21:G21 A22 A23:G23 A24:A28 C24:G28 A29:G64">
    <cfRule type="cellIs" dxfId="10" priority="3" stopIfTrue="1" operator="notEqual">
      <formula>0</formula>
    </cfRule>
  </conditionalFormatting>
  <conditionalFormatting sqref="B26">
    <cfRule type="cellIs" dxfId="9" priority="1" stopIfTrue="1" operator="notEqual">
      <formula>0</formula>
    </cfRule>
  </conditionalFormatting>
  <conditionalFormatting sqref="C22:G22">
    <cfRule type="cellIs" dxfId="8" priority="2" stopIfTrue="1" operator="notEqual">
      <formula>0</formula>
    </cfRule>
  </conditionalFormatting>
  <conditionalFormatting sqref="H10:K64">
    <cfRule type="cellIs" dxfId="7" priority="7" stopIfTrue="1" operator="notEqual">
      <formula>0</formula>
    </cfRule>
  </conditionalFormatting>
  <conditionalFormatting sqref="L10:M64 O10:P64 R10:R64">
    <cfRule type="cellIs" dxfId="6" priority="13" stopIfTrue="1" operator="equal">
      <formula>0</formula>
    </cfRule>
    <cfRule type="cellIs" dxfId="5" priority="14" stopIfTrue="1" operator="greaterThan">
      <formula>0</formula>
    </cfRule>
  </conditionalFormatting>
  <conditionalFormatting sqref="Q10:Q64">
    <cfRule type="cellIs" dxfId="4" priority="10" stopIfTrue="1" operator="notEqual">
      <formula>0</formula>
    </cfRule>
  </conditionalFormatting>
  <conditionalFormatting sqref="S10:S64">
    <cfRule type="cellIs" dxfId="3" priority="11" stopIfTrue="1" operator="notEqual">
      <formula>0</formula>
    </cfRule>
  </conditionalFormatting>
  <conditionalFormatting sqref="T10:T64 V10:V65 T66 V67:V106">
    <cfRule type="cellIs" dxfId="2" priority="8" stopIfTrue="1" operator="notEqual">
      <formula>0</formula>
    </cfRule>
    <cfRule type="cellIs" dxfId="1" priority="9" stopIfTrue="1" operator="equal">
      <formula>0</formula>
    </cfRule>
  </conditionalFormatting>
  <conditionalFormatting sqref="U10:U64">
    <cfRule type="cellIs" dxfId="0" priority="12" stopIfTrue="1" operator="greaterThan">
      <formula>0</formula>
    </cfRule>
  </conditionalFormatting>
  <printOptions horizontalCentered="1"/>
  <pageMargins left="0.17" right="0.13" top="0.36" bottom="0.5" header="0.15" footer="0.21"/>
  <pageSetup paperSize="9" scale="88" fitToHeight="10" orientation="landscape" r:id="rId1"/>
  <headerFooter alignWithMargins="0">
    <oddHeader>&amp;L&amp;"Tahoma,Corsivo"Comune di  Locana&amp;CAll.n.1 OBIETTIVI DI PERFORMANCE 2016</oddHeader>
    <oddFooter>&amp;L&amp;D&amp;C&amp;P di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PESATURA</vt:lpstr>
      <vt:lpstr>PESATURA!Area_stampa</vt:lpstr>
      <vt:lpstr>PESATURA!Titoli_stampa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m.suriani</dc:creator>
  <cp:lastModifiedBy>Monica Ghio</cp:lastModifiedBy>
  <cp:lastPrinted>2023-06-23T07:22:55Z</cp:lastPrinted>
  <dcterms:created xsi:type="dcterms:W3CDTF">2023-06-23T07:19:22Z</dcterms:created>
  <dcterms:modified xsi:type="dcterms:W3CDTF">2023-06-27T06:55:10Z</dcterms:modified>
</cp:coreProperties>
</file>